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2_HP掲載用（政令指定都市分）\"/>
    </mc:Choice>
  </mc:AlternateContent>
  <bookViews>
    <workbookView xWindow="240" yWindow="72"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DQ102" i="11" l="1"/>
  <c r="CW102" i="11"/>
  <c r="DB102" i="11"/>
  <c r="DG102" i="11"/>
  <c r="DL102" i="11"/>
  <c r="CR102" i="11"/>
  <c r="AU63" i="11"/>
  <c r="AP63" i="11"/>
  <c r="AF63" i="11"/>
  <c r="AP88" i="11"/>
  <c r="AF88" i="11"/>
  <c r="AP23" i="11"/>
  <c r="AF23" i="11"/>
  <c r="BG36" i="9" l="1"/>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BW41" i="9"/>
  <c r="BE41" i="9"/>
  <c r="AM41" i="9"/>
  <c r="U41" i="9"/>
  <c r="BW40" i="9"/>
  <c r="BE40" i="9"/>
  <c r="AM40" i="9"/>
  <c r="U40" i="9"/>
  <c r="BW39" i="9"/>
  <c r="BE39" i="9"/>
  <c r="AM39" i="9"/>
  <c r="U39" i="9"/>
  <c r="BE38" i="9"/>
  <c r="AM38" i="9"/>
  <c r="BE37" i="9"/>
  <c r="AM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s="1"/>
  <c r="C39" i="9" s="1"/>
  <c r="C40" i="9" s="1"/>
  <c r="C41" i="9" s="1"/>
  <c r="C42" i="9" s="1"/>
  <c r="U34" i="9" l="1"/>
  <c r="U35" i="9" s="1"/>
  <c r="U36" i="9" s="1"/>
  <c r="U37" i="9" s="1"/>
  <c r="U38" i="9" s="1"/>
  <c r="AM34" i="9" l="1"/>
  <c r="AM35" i="9" s="1"/>
  <c r="AM36" i="9" s="1"/>
  <c r="BE34" i="9" s="1"/>
  <c r="BE35" i="9" s="1"/>
  <c r="BE36" i="9" s="1"/>
  <c r="BW34" i="9" l="1"/>
  <c r="BW35" i="9" s="1"/>
  <c r="BW36" i="9" s="1"/>
  <c r="BW37" i="9" s="1"/>
  <c r="BW38"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<sst xmlns="http://schemas.openxmlformats.org/spreadsheetml/2006/main" count="1125" uniqueCount="593">
  <si>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</si>
  <si>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</si>
  <si>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</si>
  <si>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</si>
  <si>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</si>
  <si>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</si>
  <si>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</si>
  <si>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</si>
  <si>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</si>
  <si>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</si>
  <si>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</si>
  <si>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</si>
  <si>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</si>
  <si>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</si>
  <si>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</si>
  <si>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</si>
  <si>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</si>
  <si>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</si>
  <si>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</si>
  <si>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</si>
  <si>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</si>
  <si>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</si>
  <si>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</si>
  <si>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</si>
  <si>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</si>
  <si>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</si>
  <si>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</si>
  <si>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</si>
  <si>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</si>
  <si>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</si>
  <si>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</si>
  <si>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</si>
  <si>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</si>
  <si>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</si>
  <si>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</si>
  <si>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</si>
  <si>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</si>
  <si>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</si>
  <si>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</si>
  <si>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</si>
  <si>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</si>
  <si>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</si>
  <si>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</si>
  <si>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</si>
  <si>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</si>
  <si>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</si>
  <si>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</si>
  <si>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</si>
  <si>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</si>
  <si>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</si>
  <si>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</si>
  <si>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</si>
  <si>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</si>
  <si>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</si>
  <si>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</si>
  <si>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</si>
  <si>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</si>
  <si>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</si>
  <si>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</si>
  <si>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</si>
  <si>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</si>
  <si>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</si>
  <si>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</si>
  <si>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</si>
  <si>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</si>
  <si>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</si>
  <si>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</si>
  <si>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</si>
  <si>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</si>
  <si>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</si>
  <si>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</si>
  <si>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</si>
  <si>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</si>
  <si>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</si>
  <si>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</si>
  <si>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</si>
  <si>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</si>
  <si>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</si>
  <si>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</si>
  <si>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</si>
  <si>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</si>
  <si>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</si>
  <si>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</si>
  <si>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</si>
  <si>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</si>
  <si>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</si>
  <si>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</si>
  <si>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</si>
  <si>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</si>
  <si>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</si>
  <si>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</si>
  <si>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</si>
  <si>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</si>
  <si>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</si>
  <si>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</si>
  <si>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</si>
  <si>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</si>
  <si>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</si>
  <si>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</si>
  <si>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</si>
  <si>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</si>
  <si>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</si>
  <si>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</si>
  <si>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</si>
  <si>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</si>
  <si>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</si>
  <si>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</si>
  <si>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</si>
  <si>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</si>
  <si>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</si>
  <si>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</si>
  <si>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</si>
  <si>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</si>
  <si>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</si>
  <si>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</si>
  <si>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</si>
  <si>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</si>
  <si>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</si>
  <si>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</si>
  <si>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</si>
  <si>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</si>
  <si>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</si>
  <si>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</si>
  <si>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</si>
  <si>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</si>
  <si>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</si>
  <si>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</si>
  <si>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</si>
  <si>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</si>
  <si>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</si>
  <si>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</si>
  <si>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</si>
  <si>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</si>
  <si>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</si>
  <si>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</si>
  <si>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</si>
  <si>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</si>
  <si>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</si>
  <si>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</si>
  <si>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</si>
  <si>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</si>
  <si>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</si>
  <si>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</si>
  <si>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</si>
  <si>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</si>
  <si>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</si>
  <si>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</si>
  <si>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</si>
  <si>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</si>
  <si>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</si>
  <si>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</si>
  <si>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</si>
  <si>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</si>
  <si>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</si>
  <si>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</si>
  <si>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</si>
  <si>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</si>
  <si>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</si>
  <si>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</si>
  <si>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</si>
  <si>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</si>
  <si>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</si>
  <si>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</si>
  <si>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</si>
  <si>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</si>
  <si>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</si>
  <si>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</si>
  <si>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</si>
  <si>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</si>
  <si>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</si>
  <si>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</si>
  <si>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</si>
  <si>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</si>
  <si>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</si>
  <si>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</si>
  <si>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</si>
  <si>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</si>
  <si>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</si>
  <si>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</si>
  <si>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</si>
  <si>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</si>
  <si>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</si>
  <si>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</si>
  <si>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</si>
  <si>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</si>
  <si>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</si>
  <si>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</si>
  <si>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</si>
  <si>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</si>
  <si>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</si>
  <si>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</si>
  <si>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</si>
  <si>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</si>
  <si>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</si>
  <si>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</si>
  <si>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</si>
  <si>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</si>
  <si>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</si>
  <si>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</si>
  <si>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</si>
  <si>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</si>
  <si>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</si>
  <si>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</si>
  <si>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</si>
  <si>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</si>
  <si>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</si>
  <si>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</si>
  <si>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</si>
  <si>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</si>
  <si>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</si>
  <si>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</si>
  <si>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</si>
  <si>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</si>
  <si>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</si>
  <si>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</si>
  <si>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</si>
  <si>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</si>
  <si>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</si>
  <si>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</si>
  <si>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</si>
  <si>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</si>
  <si>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</si>
  <si>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</si>
  <si>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</si>
  <si>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</si>
  <si>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</si>
  <si>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</si>
  <si>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</si>
  <si>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</si>
  <si>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</si>
  <si>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</si>
  <si>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</si>
  <si>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</si>
  <si>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</si>
  <si>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</si>
  <si>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</si>
  <si>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</si>
  <si>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</si>
  <si>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</si>
  <si>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</si>
  <si>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</si>
  <si>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</si>
  <si>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</si>
  <si>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</si>
  <si>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</si>
  <si>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</si>
  <si>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</si>
  <si>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</si>
  <si>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</si>
  <si>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</si>
  <si>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</si>
  <si>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</si>
  <si>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</si>
  <si>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</si>
  <si>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</si>
  <si>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</si>
  <si>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</si>
  <si>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</si>
  <si>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</si>
  <si>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</si>
  <si>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</si>
  <si>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</si>
  <si>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</si>
  <si>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</si>
  <si>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</si>
  <si>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</si>
  <si>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</si>
  <si>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</si>
  <si>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</si>
  <si>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</si>
  <si>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</si>
  <si>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</si>
  <si>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</si>
  <si>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</si>
  <si>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</si>
  <si>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</si>
  <si>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</si>
  <si>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</si>
  <si>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</si>
  <si>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</si>
  <si>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</si>
  <si>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</si>
  <si>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</si>
  <si>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</si>
  <si>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</si>
  <si>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</si>
  <si>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</si>
  <si>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</si>
  <si>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</si>
  <si>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</si>
  <si>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</si>
  <si>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</si>
  <si>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</si>
  <si>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</si>
  <si>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</si>
  <si>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</si>
  <si>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</si>
  <si>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</si>
  <si>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</si>
  <si>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</si>
  <si>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</si>
  <si>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</si>
  <si>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</si>
  <si>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</si>
  <si>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</si>
  <si>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</si>
  <si>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</si>
  <si>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</si>
  <si>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</si>
  <si>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</si>
  <si>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</si>
  <si>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</si>
  <si>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</si>
  <si>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</si>
  <si>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</si>
  <si>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</si>
  <si>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</si>
  <si>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</si>
  <si>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</si>
  <si>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</si>
  <si>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</si>
  <si>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</si>
  <si>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</si>
  <si>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</si>
  <si>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</si>
  <si>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</si>
  <si>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</si>
  <si>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</si>
  <si>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</si>
  <si>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</si>
  <si>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</si>
  <si>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</si>
  <si>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</si>
  <si>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</si>
  <si>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</si>
  <si>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</si>
  <si>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</si>
  <si>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</si>
  <si>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</si>
  <si>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</si>
  <si>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</si>
  <si>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</si>
  <si>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</si>
  <si>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</si>
  <si>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</si>
  <si>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</si>
  <si>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</si>
  <si>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</si>
  <si>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</si>
  <si>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</si>
  <si>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</si>
  <si>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</si>
  <si>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</si>
  <si>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</si>
  <si>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</si>
  <si>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</si>
  <si>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</si>
  <si>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</si>
  <si>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</si>
  <si>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</si>
  <si>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</si>
  <si>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</si>
  <si>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</si>
  <si>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</si>
  <si>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</si>
  <si>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</si>
  <si>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</si>
  <si>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</si>
  <si>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</si>
  <si>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</si>
  <si>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</si>
  <si>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</si>
  <si>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</si>
  <si>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</si>
  <si>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</si>
  <si>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</si>
  <si>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</si>
  <si>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</si>
  <si>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</si>
  <si>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</si>
  <si>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</si>
  <si>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</si>
  <si>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</si>
  <si>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</si>
  <si>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</si>
  <si>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</si>
  <si>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</si>
  <si>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</si>
  <si>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</si>
  <si>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</si>
  <si>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</si>
  <si>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</si>
  <si>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水道事業会計</t>
    <phoneticPr fontId="5"/>
  </si>
  <si>
    <t>法適用企業</t>
    <phoneticPr fontId="5"/>
  </si>
  <si>
    <t>下水道事業会計</t>
    <phoneticPr fontId="5"/>
  </si>
  <si>
    <t>安芸市民病院事業会計</t>
    <phoneticPr fontId="5"/>
  </si>
  <si>
    <t>中央卸売市場事業特別会計</t>
    <phoneticPr fontId="5"/>
  </si>
  <si>
    <t>法非適用企業</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</si>
  <si>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</si>
  <si>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</si>
  <si>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</si>
  <si>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</si>
  <si>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</si>
  <si>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</si>
  <si>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</si>
  <si>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</si>
  <si>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</si>
  <si>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</si>
  <si>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</si>
  <si>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</si>
  <si>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</si>
  <si>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</si>
  <si>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</si>
  <si>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</si>
  <si>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</si>
  <si>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</si>
  <si>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</si>
  <si>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</si>
  <si>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</si>
  <si>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</si>
  <si>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</si>
  <si>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</si>
  <si>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</si>
  <si>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</si>
  <si>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</si>
  <si>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</si>
  <si>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</si>
  <si>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</si>
  <si>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</si>
  <si>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</si>
  <si>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</si>
  <si>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</si>
  <si>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</si>
  <si>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</si>
  <si>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</si>
  <si>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</si>
  <si>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</si>
  <si>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</si>
  <si>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</si>
  <si>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</si>
  <si>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</si>
  <si>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</si>
  <si>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</si>
  <si>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</si>
  <si>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</si>
  <si>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</si>
  <si>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</si>
  <si>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</si>
  <si>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</si>
  <si>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</si>
  <si>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</si>
  <si>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</si>
  <si>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</si>
  <si>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</si>
  <si>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</si>
  <si>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</si>
  <si>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</si>
  <si>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</si>
  <si>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</si>
  <si>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</si>
  <si>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</si>
  <si>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</si>
  <si>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</si>
  <si>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</si>
  <si>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</si>
  <si>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</si>
  <si>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</si>
  <si>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</si>
  <si>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</si>
  <si>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</si>
  <si>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</si>
  <si>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</si>
  <si>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</si>
  <si>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</si>
  <si>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</si>
  <si>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</si>
  <si>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</si>
  <si>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</si>
  <si>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</si>
  <si>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</si>
  <si>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</si>
  <si>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</si>
  <si>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</si>
  <si>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</si>
  <si>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</si>
  <si>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</si>
  <si>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</si>
  <si>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</si>
  <si>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</si>
  <si>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</si>
  <si>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</si>
  <si>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</si>
  <si>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</si>
  <si>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</si>
  <si>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</si>
  <si>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</si>
  <si>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</si>
  <si>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</si>
  <si>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</si>
  <si>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</si>
  <si>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</si>
  <si>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</si>
  <si>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</si>
  <si>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</si>
  <si>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</si>
  <si>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</si>
  <si>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</si>
  <si>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</si>
  <si>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</si>
  <si>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</si>
  <si>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</si>
  <si>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</si>
  <si>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</si>
  <si>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</si>
  <si>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</si>
  <si>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</si>
  <si>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</si>
  <si>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</si>
  <si>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</si>
  <si>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</si>
  <si>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</si>
  <si>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</si>
  <si>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</si>
  <si>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</si>
  <si>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</si>
  <si>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</si>
  <si>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</si>
  <si>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</si>
  <si>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</si>
  <si>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</si>
  <si>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</si>
  <si>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</si>
  <si>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</si>
  <si>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</si>
  <si>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</si>
  <si>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1.24</t>
  </si>
  <si>
    <t>▲ 0.08</t>
  </si>
  <si>
    <t>▲ 0.72</t>
  </si>
  <si>
    <t>▲ 1.58</t>
  </si>
  <si>
    <t>水道事業会計</t>
  </si>
  <si>
    <t>下水道事業会計</t>
  </si>
  <si>
    <t>一般会計</t>
  </si>
  <si>
    <t>介護保険事業特別会計</t>
  </si>
  <si>
    <t>競輪事業特別会計</t>
  </si>
  <si>
    <t>開発事業特別会計</t>
  </si>
  <si>
    <t>後期高齢者医療事業特別会計</t>
  </si>
  <si>
    <t>安芸市民病院事業会計</t>
  </si>
  <si>
    <t>その他会計（赤字）</t>
  </si>
  <si>
    <t>その他会計（黒字）</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</si>
  <si>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3"/>
  </si>
  <si>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3">
      <t>ショウキャク</t>
    </rPh>
    <rPh sb="23" eb="24">
      <t>バ</t>
    </rPh>
    <rPh sb="24" eb="26">
      <t>ジギョウ</t>
    </rPh>
    <rPh sb="26" eb="28">
      <t>トクベツ</t>
    </rPh>
    <rPh sb="28" eb="30">
      <t>カイケイ</t>
    </rPh>
    <phoneticPr fontId="3"/>
  </si>
  <si>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3"/>
  </si>
  <si>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3"/>
  </si>
  <si>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3"/>
  </si>
  <si>
    <t>公立大学法人広島市立大学</t>
    <rPh sb="0" eb="2">
      <t>コウリツ</t>
    </rPh>
    <rPh sb="2" eb="4">
      <t>ダイガク</t>
    </rPh>
    <rPh sb="4" eb="6">
      <t>ホウジン</t>
    </rPh>
    <rPh sb="6" eb="8">
      <t>ヒロシマ</t>
    </rPh>
    <rPh sb="8" eb="10">
      <t>シリツ</t>
    </rPh>
    <rPh sb="10" eb="12">
      <t>ダイガク</t>
    </rPh>
    <phoneticPr fontId="3"/>
  </si>
  <si>
    <t>広島交通（株）</t>
    <rPh sb="0" eb="2">
      <t>ヒロシマ</t>
    </rPh>
    <rPh sb="2" eb="4">
      <t>コウツウ</t>
    </rPh>
    <rPh sb="5" eb="6">
      <t>カブ</t>
    </rPh>
    <phoneticPr fontId="3"/>
  </si>
  <si>
    <t>（公財）広島文化財団</t>
    <rPh sb="1" eb="2">
      <t>コウ</t>
    </rPh>
    <rPh sb="2" eb="3">
      <t>ザイ</t>
    </rPh>
    <rPh sb="4" eb="6">
      <t>ヒロシマ</t>
    </rPh>
    <rPh sb="6" eb="8">
      <t>ブンカ</t>
    </rPh>
    <rPh sb="8" eb="10">
      <t>ザイダン</t>
    </rPh>
    <phoneticPr fontId="3"/>
  </si>
  <si>
    <t>（公財）広島市スポーツ協会</t>
    <rPh sb="1" eb="2">
      <t>コウ</t>
    </rPh>
    <rPh sb="2" eb="3">
      <t>ザイ</t>
    </rPh>
    <rPh sb="4" eb="7">
      <t>ヒロシマシ</t>
    </rPh>
    <rPh sb="11" eb="13">
      <t>キョウカイ</t>
    </rPh>
    <phoneticPr fontId="3"/>
  </si>
  <si>
    <t>（公財）広島平和文化センター</t>
    <rPh sb="1" eb="2">
      <t>コウ</t>
    </rPh>
    <rPh sb="2" eb="3">
      <t>ザイ</t>
    </rPh>
    <rPh sb="4" eb="6">
      <t>ヒロシマ</t>
    </rPh>
    <rPh sb="6" eb="8">
      <t>ヘイワ</t>
    </rPh>
    <rPh sb="8" eb="10">
      <t>ブンカ</t>
    </rPh>
    <phoneticPr fontId="3"/>
  </si>
  <si>
    <t>（公財）広島市老人クラブ連合会</t>
    <rPh sb="1" eb="2">
      <t>コウ</t>
    </rPh>
    <rPh sb="2" eb="3">
      <t>ザイ</t>
    </rPh>
    <rPh sb="4" eb="7">
      <t>ヒロシマシ</t>
    </rPh>
    <rPh sb="7" eb="9">
      <t>ロウジン</t>
    </rPh>
    <rPh sb="12" eb="15">
      <t>レンゴウカイ</t>
    </rPh>
    <phoneticPr fontId="3"/>
  </si>
  <si>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3"/>
  </si>
  <si>
    <t>地方独立行政法人広島市立病院機構</t>
    <rPh sb="0" eb="2">
      <t>チホウ</t>
    </rPh>
    <rPh sb="2" eb="4">
      <t>ドクリツ</t>
    </rPh>
    <rPh sb="4" eb="6">
      <t>ギョウセイ</t>
    </rPh>
    <rPh sb="6" eb="8">
      <t>ホウジン</t>
    </rPh>
    <rPh sb="8" eb="12">
      <t>ヒロシマシリツ</t>
    </rPh>
    <rPh sb="12" eb="14">
      <t>ビョウイン</t>
    </rPh>
    <rPh sb="14" eb="16">
      <t>キコウ</t>
    </rPh>
    <phoneticPr fontId="3"/>
  </si>
  <si>
    <t>（公財）広島市産業振興センター</t>
    <rPh sb="1" eb="2">
      <t>コウ</t>
    </rPh>
    <rPh sb="2" eb="3">
      <t>ザイ</t>
    </rPh>
    <rPh sb="4" eb="7">
      <t>ヒロシマシ</t>
    </rPh>
    <rPh sb="7" eb="9">
      <t>サンギョウ</t>
    </rPh>
    <rPh sb="9" eb="11">
      <t>シンコウ</t>
    </rPh>
    <phoneticPr fontId="3"/>
  </si>
  <si>
    <t>広島市流通センター（株）</t>
    <rPh sb="0" eb="3">
      <t>ヒロシマシ</t>
    </rPh>
    <rPh sb="3" eb="5">
      <t>リュウツウ</t>
    </rPh>
    <rPh sb="10" eb="11">
      <t>カブ</t>
    </rPh>
    <phoneticPr fontId="3"/>
  </si>
  <si>
    <t>（公財）広島市農林水産振興センター</t>
    <rPh sb="1" eb="2">
      <t>コウ</t>
    </rPh>
    <rPh sb="2" eb="3">
      <t>ザイ</t>
    </rPh>
    <rPh sb="4" eb="7">
      <t>ヒロシマシ</t>
    </rPh>
    <rPh sb="7" eb="9">
      <t>ノウリン</t>
    </rPh>
    <rPh sb="9" eb="11">
      <t>スイサン</t>
    </rPh>
    <rPh sb="11" eb="13">
      <t>シンコウ</t>
    </rPh>
    <phoneticPr fontId="3"/>
  </si>
  <si>
    <t>広島駅南口開発（株）</t>
    <rPh sb="0" eb="2">
      <t>ヒロシマ</t>
    </rPh>
    <rPh sb="2" eb="3">
      <t>エキ</t>
    </rPh>
    <rPh sb="3" eb="5">
      <t>ミナミグチ</t>
    </rPh>
    <rPh sb="5" eb="7">
      <t>カイハツ</t>
    </rPh>
    <rPh sb="8" eb="9">
      <t>カブ</t>
    </rPh>
    <phoneticPr fontId="3"/>
  </si>
  <si>
    <t>広島地下街開発（株）</t>
    <rPh sb="0" eb="2">
      <t>ヒロシマ</t>
    </rPh>
    <rPh sb="2" eb="5">
      <t>チカガイ</t>
    </rPh>
    <rPh sb="5" eb="7">
      <t>カイハツ</t>
    </rPh>
    <rPh sb="8" eb="9">
      <t>カブ</t>
    </rPh>
    <phoneticPr fontId="3"/>
  </si>
  <si>
    <t>（公財）広島観光コンベンションビューロー</t>
    <rPh sb="1" eb="2">
      <t>コウ</t>
    </rPh>
    <rPh sb="2" eb="3">
      <t>ザイ</t>
    </rPh>
    <rPh sb="4" eb="6">
      <t>ヒロシマ</t>
    </rPh>
    <rPh sb="6" eb="8">
      <t>カンコウ</t>
    </rPh>
    <phoneticPr fontId="3"/>
  </si>
  <si>
    <t>（一財）広島市都市整備公社</t>
    <rPh sb="1" eb="2">
      <t>イチ</t>
    </rPh>
    <rPh sb="2" eb="3">
      <t>ザイ</t>
    </rPh>
    <rPh sb="4" eb="7">
      <t>ヒロシマシ</t>
    </rPh>
    <rPh sb="7" eb="9">
      <t>トシ</t>
    </rPh>
    <rPh sb="9" eb="11">
      <t>セイビ</t>
    </rPh>
    <rPh sb="11" eb="13">
      <t>コウシャ</t>
    </rPh>
    <phoneticPr fontId="3"/>
  </si>
  <si>
    <t>（公財）広島市みどり・生きもの協会</t>
    <rPh sb="1" eb="2">
      <t>コウ</t>
    </rPh>
    <rPh sb="2" eb="3">
      <t>ザイ</t>
    </rPh>
    <rPh sb="4" eb="7">
      <t>ヒロシマシ</t>
    </rPh>
    <rPh sb="11" eb="12">
      <t>イ</t>
    </rPh>
    <rPh sb="15" eb="17">
      <t>キョウカイ</t>
    </rPh>
    <phoneticPr fontId="3"/>
  </si>
  <si>
    <t>広島県住宅供給公社</t>
    <rPh sb="0" eb="3">
      <t>ヒロシマケン</t>
    </rPh>
    <rPh sb="3" eb="5">
      <t>ジュウタク</t>
    </rPh>
    <rPh sb="5" eb="7">
      <t>キョウキュウ</t>
    </rPh>
    <rPh sb="7" eb="9">
      <t>コウシャ</t>
    </rPh>
    <phoneticPr fontId="3"/>
  </si>
  <si>
    <t>（株）広島バスセンター</t>
    <rPh sb="1" eb="2">
      <t>カブ</t>
    </rPh>
    <rPh sb="3" eb="5">
      <t>ヒロシマ</t>
    </rPh>
    <phoneticPr fontId="3"/>
  </si>
  <si>
    <t>広島高速道路公社</t>
    <rPh sb="0" eb="2">
      <t>ヒロシマ</t>
    </rPh>
    <rPh sb="2" eb="4">
      <t>コウソク</t>
    </rPh>
    <rPh sb="4" eb="6">
      <t>ドウロ</t>
    </rPh>
    <rPh sb="6" eb="8">
      <t>コウシャ</t>
    </rPh>
    <phoneticPr fontId="3"/>
  </si>
  <si>
    <t>広島高速交通（株）</t>
    <rPh sb="0" eb="2">
      <t>ヒロシマ</t>
    </rPh>
    <rPh sb="2" eb="4">
      <t>コウソク</t>
    </rPh>
    <rPh sb="4" eb="6">
      <t>コウツウ</t>
    </rPh>
    <rPh sb="7" eb="8">
      <t>カブ</t>
    </rPh>
    <phoneticPr fontId="3"/>
  </si>
  <si>
    <t>（公財）広島県下水道公社</t>
    <rPh sb="1" eb="2">
      <t>コウ</t>
    </rPh>
    <rPh sb="2" eb="3">
      <t>ザイ</t>
    </rPh>
    <rPh sb="4" eb="7">
      <t>ヒロシマケン</t>
    </rPh>
    <rPh sb="7" eb="10">
      <t>ゲスイドウ</t>
    </rPh>
    <rPh sb="10" eb="12">
      <t>コウシャ</t>
    </rPh>
    <phoneticPr fontId="3"/>
  </si>
  <si>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</si>
  <si>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</si>
  <si>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</si>
  <si>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</si>
  <si>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</si>
  <si>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</si>
  <si>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</si>
  <si>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</si>
  <si>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</si>
  <si>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</si>
  <si>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引き続き、財政運営方針（平成28年度～平成31年度）に沿って、市債残高の抑制や、低利の5年債の発行等による金利負担の軽減に努めていく。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</si>
  <si>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</si>
  <si>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</si>
  <si>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</si>
  <si>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</si>
  <si>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平成28年度～平成31年度）において、臨時財政対策債の残高及び減債基金積立累計額を除いた市債残高について、4年間で1割程度減少させることを目標として掲げており、この方針に沿って財政の健全化に努めていくこととしている。また、平成29年2月に策定した「広島市公共施設等総合管理計画」の中で、インフラ資産については、各施設の特性に応じた計画的な更新・維持保全等を進め、ハコモノ資産については、近隣の施設との複合・集約化を進めるとともに、予防的な保全に取り組むことと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</si>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</sst>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48778</c:v>
                </c:pt>
                <c:pt idx="1">
                  <c:v>53101</c:v>
                </c:pt>
                <c:pt idx="2">
                  <c:v>45148</c:v>
                </c:pt>
                <c:pt idx="3">
                  <c:v>46483</c:v>
                </c:pt>
                <c:pt idx="4">
                  <c:v>55372</c:v>
                </c:pt>
              </c:numCache>
            </c:numRef>
          </c:val>
          <c:smooth val="0"/>
        </c:ser>
        <c:dLbls>
          <c:showLegendKey val="0"/>
          <c:showVal val="0"/>
          <c:showCatName val="0"/>
          <c:showSerName val="0"/>
          <c:showPercent val="0"/>
          <c:showBubbleSize val="0"/>
        </c:dLbls>
        <c:marker val="1"/>
        <c:smooth val="0"/>
        <c:axId val="241691864"/>
        <c:axId val="240404512"/>
      </c:lineChart>
      <c:catAx>
        <c:axId val="241691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404512"/>
        <c:crosses val="autoZero"/>
        <c:auto val="1"/>
        <c:lblAlgn val="ctr"/>
        <c:lblOffset val="100"/>
        <c:tickLblSkip val="1"/>
        <c:tickMarkSkip val="1"/>
        <c:noMultiLvlLbl val="0"/>
      </c:catAx>
      <c:valAx>
        <c:axId val="2404045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691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0.84</c:v>
                </c:pt>
                <c:pt idx="1">
                  <c:v>0.85</c:v>
                </c:pt>
                <c:pt idx="2">
                  <c:v>0.86</c:v>
                </c:pt>
                <c:pt idx="3">
                  <c:v>0.86</c:v>
                </c:pt>
                <c:pt idx="4">
                  <c:v>0.86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3.49</c:v>
                </c:pt>
                <c:pt idx="1">
                  <c:v>4.1399999999999997</c:v>
                </c:pt>
                <c:pt idx="2">
                  <c:v>4.05</c:v>
                </c:pt>
                <c:pt idx="3">
                  <c:v>3.26</c:v>
                </c:pt>
                <c:pt idx="4">
                  <c:v>1.64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89552624"/>
        <c:axId val="241645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-1.24</c:v>
                </c:pt>
                <c:pt idx="1">
                  <c:v>0.7</c:v>
                </c:pt>
                <c:pt idx="2">
                  <c:v>-0.08</c:v>
                </c:pt>
                <c:pt idx="3">
                  <c:v>-0.72</c:v>
                </c:pt>
                <c:pt idx="4">
                  <c:v>-1.58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89552624"/>
        <c:axId val="241645280"/>
      </c:lineChart>
      <c:catAx>
        <c:axId val="38955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1645280"/>
        <c:crosses val="autoZero"/>
        <c:auto val="1"/>
        <c:lblAlgn val="ctr"/>
        <c:lblOffset val="100"/>
        <c:tickLblSkip val="1"/>
        <c:tickMarkSkip val="1"/>
        <c:noMultiLvlLbl val="0"/>
      </c:catAx>
      <c:valAx>
        <c:axId val="241645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55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7.45</c:v>
                </c:pt>
                <c:pt idx="2">
                  <c:v>#N/A</c:v>
                </c:pt>
                <c:pt idx="3">
                  <c:v>3.63</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0.1</c:v>
                </c:pt>
                <c:pt idx="4">
                  <c:v>#N/A</c:v>
                </c:pt>
                <c:pt idx="5">
                  <c:v>0.09</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1.1599999999999999</c:v>
                </c:pt>
                <c:pt idx="2">
                  <c:v>#N/A</c:v>
                </c:pt>
                <c:pt idx="3">
                  <c:v>0.2</c:v>
                </c:pt>
                <c:pt idx="4">
                  <c:v>#N/A</c:v>
                </c:pt>
                <c:pt idx="5">
                  <c:v>0.24</c:v>
                </c:pt>
                <c:pt idx="6">
                  <c:v>#N/A</c:v>
                </c:pt>
                <c:pt idx="7">
                  <c:v>0.24</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0.25</c:v>
                </c:pt>
                <c:pt idx="2">
                  <c:v>#N/A</c:v>
                </c:pt>
                <c:pt idx="3">
                  <c:v>0.27</c:v>
                </c:pt>
                <c:pt idx="4">
                  <c:v>#N/A</c:v>
                </c:pt>
                <c:pt idx="5">
                  <c:v>0.27</c:v>
                </c:pt>
                <c:pt idx="6">
                  <c:v>#N/A</c:v>
                </c:pt>
                <c:pt idx="7">
                  <c:v>0.26</c:v>
                </c:pt>
                <c:pt idx="8">
                  <c:v>#N/A</c:v>
                </c:pt>
                <c:pt idx="9">
                  <c:v>0.26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0.14000000000000001</c:v>
                </c:pt>
                <c:pt idx="4">
                  <c:v>#N/A</c:v>
                </c:pt>
                <c:pt idx="5">
                  <c:v>0.22</c:v>
                </c:pt>
                <c:pt idx="6">
                  <c:v>#N/A</c:v>
                </c:pt>
                <c:pt idx="7">
                  <c:v>0.3</c:v>
                </c:pt>
                <c:pt idx="8">
                  <c:v>#N/A</c:v>
                </c:pt>
                <c:pt idx="9">
                  <c:v>0.46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0.83</c:v>
                </c:pt>
                <c:pt idx="2">
                  <c:v>#N/A</c:v>
                </c:pt>
                <c:pt idx="3">
                  <c:v>0.84</c:v>
                </c:pt>
                <c:pt idx="4">
                  <c:v>#N/A</c:v>
                </c:pt>
                <c:pt idx="5">
                  <c:v>0.85</c:v>
                </c:pt>
                <c:pt idx="6">
                  <c:v>#N/A</c:v>
                </c:pt>
                <c:pt idx="7">
                  <c:v>0.85</c:v>
                </c:pt>
                <c:pt idx="8">
                  <c:v>#N/A</c:v>
                </c:pt>
                <c:pt idx="9">
                  <c:v>0.85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0.72</c:v>
                </c:pt>
                <c:pt idx="2">
                  <c:v>#N/A</c:v>
                </c:pt>
                <c:pt idx="3">
                  <c:v>1.1100000000000001</c:v>
                </c:pt>
                <c:pt idx="4">
                  <c:v>#N/A</c:v>
                </c:pt>
                <c:pt idx="5">
                  <c:v>1.1299999999999999</c:v>
                </c:pt>
                <c:pt idx="6">
                  <c:v>#N/A</c:v>
                </c:pt>
                <c:pt idx="7">
                  <c:v>0.72</c:v>
                </c:pt>
                <c:pt idx="8">
                  <c:v>#N/A</c:v>
                </c:pt>
                <c:pt idx="9">
                  <c:v>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3.07</c:v>
                </c:pt>
                <c:pt idx="2">
                  <c:v>#N/A</c:v>
                </c:pt>
                <c:pt idx="3">
                  <c:v>3.31</c:v>
                </c:pt>
                <c:pt idx="4">
                  <c:v>#N/A</c:v>
                </c:pt>
                <c:pt idx="5">
                  <c:v>3.41</c:v>
                </c:pt>
                <c:pt idx="6">
                  <c:v>#N/A</c:v>
                </c:pt>
                <c:pt idx="7">
                  <c:v>3.27</c:v>
                </c:pt>
                <c:pt idx="8">
                  <c:v>#N/A</c:v>
                </c:pt>
                <c:pt idx="9">
                  <c:v>3.35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84874720"/>
        <c:axId val="384518376"/>
      </c:barChart>
      <c:catAx>
        <c:axId val="38487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518376"/>
        <c:crosses val="autoZero"/>
        <c:auto val="1"/>
        <c:lblAlgn val="ctr"/>
        <c:lblOffset val="100"/>
        <c:tickLblSkip val="1"/>
        <c:tickMarkSkip val="1"/>
        <c:noMultiLvlLbl val="0"/>
      </c:catAx>
      <c:valAx>
        <c:axId val="384518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874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64179</c:v>
                </c:pt>
                <c:pt idx="5">
                  <c:v>63268</c:v>
                </c:pt>
                <c:pt idx="8">
                  <c:v>66403</c:v>
                </c:pt>
                <c:pt idx="11">
                  <c:v>68617</c:v>
                </c:pt>
                <c:pt idx="14">
                  <c:v>69738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1493</c:v>
                </c:pt>
                <c:pt idx="3">
                  <c:v>1510</c:v>
                </c:pt>
                <c:pt idx="6">
                  <c:v>1261</c:v>
                </c:pt>
                <c:pt idx="9">
                  <c:v>845</c:v>
                </c:pt>
                <c:pt idx="12">
                  <c:v>943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22225</c:v>
                </c:pt>
                <c:pt idx="3">
                  <c:v>20900</c:v>
                </c:pt>
                <c:pt idx="6">
                  <c:v>19890</c:v>
                </c:pt>
                <c:pt idx="9">
                  <c:v>20703</c:v>
                </c:pt>
                <c:pt idx="12">
                  <c:v>19774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30142</c:v>
                </c:pt>
                <c:pt idx="3">
                  <c:v>28132</c:v>
                </c:pt>
                <c:pt idx="6">
                  <c:v>25678</c:v>
                </c:pt>
                <c:pt idx="9">
                  <c:v>22507</c:v>
                </c:pt>
                <c:pt idx="12">
                  <c:v>21174</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2610</c:v>
                </c:pt>
                <c:pt idx="3">
                  <c:v>2653</c:v>
                </c:pt>
                <c:pt idx="6">
                  <c:v>3204</c:v>
                </c:pt>
                <c:pt idx="9">
                  <c:v>3373</c:v>
                </c:pt>
                <c:pt idx="12">
                  <c:v>3391</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43940</c:v>
                </c:pt>
                <c:pt idx="3">
                  <c:v>45535</c:v>
                </c:pt>
                <c:pt idx="6">
                  <c:v>51199</c:v>
                </c:pt>
                <c:pt idx="9">
                  <c:v>55491</c:v>
                </c:pt>
                <c:pt idx="12">
                  <c:v>58157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84884224"/>
        <c:axId val="388003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36231</c:v>
                </c:pt>
                <c:pt idx="2">
                  <c:v>#N/A</c:v>
                </c:pt>
                <c:pt idx="3">
                  <c:v>#N/A</c:v>
                </c:pt>
                <c:pt idx="4">
                  <c:v>35462</c:v>
                </c:pt>
                <c:pt idx="5">
                  <c:v>#N/A</c:v>
                </c:pt>
                <c:pt idx="6">
                  <c:v>#N/A</c:v>
                </c:pt>
                <c:pt idx="7">
                  <c:v>34829</c:v>
                </c:pt>
                <c:pt idx="8">
                  <c:v>#N/A</c:v>
                </c:pt>
                <c:pt idx="9">
                  <c:v>#N/A</c:v>
                </c:pt>
                <c:pt idx="10">
                  <c:v>34302</c:v>
                </c:pt>
                <c:pt idx="11">
                  <c:v>#N/A</c:v>
                </c:pt>
                <c:pt idx="12">
                  <c:v>#N/A</c:v>
                </c:pt>
                <c:pt idx="13">
                  <c:v>33701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84884224"/>
        <c:axId val="388003816"/>
      </c:lineChart>
      <c:catAx>
        <c:axId val="38488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8003816"/>
        <c:crosses val="autoZero"/>
        <c:auto val="1"/>
        <c:lblAlgn val="ctr"/>
        <c:lblOffset val="100"/>
        <c:tickLblSkip val="1"/>
        <c:tickMarkSkip val="1"/>
        <c:noMultiLvlLbl val="0"/>
      </c:catAx>
      <c:valAx>
        <c:axId val="388003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88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641099</c:v>
                </c:pt>
                <c:pt idx="5">
                  <c:v>652767</c:v>
                </c:pt>
                <c:pt idx="8">
                  <c:v>663237</c:v>
                </c:pt>
                <c:pt idx="11">
                  <c:v>671522</c:v>
                </c:pt>
                <c:pt idx="14">
                  <c:v>671186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190562</c:v>
                </c:pt>
                <c:pt idx="5">
                  <c:v>185466</c:v>
                </c:pt>
                <c:pt idx="8">
                  <c:v>197813</c:v>
                </c:pt>
                <c:pt idx="11">
                  <c:v>192534</c:v>
                </c:pt>
                <c:pt idx="14">
                  <c:v>189528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130934</c:v>
                </c:pt>
                <c:pt idx="5">
                  <c:v>138182</c:v>
                </c:pt>
                <c:pt idx="8">
                  <c:v>129267</c:v>
                </c:pt>
                <c:pt idx="11">
                  <c:v>121281</c:v>
                </c:pt>
                <c:pt idx="14">
                  <c:v>115535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21183</c:v>
                </c:pt>
                <c:pt idx="3">
                  <c:v>15853</c:v>
                </c:pt>
                <c:pt idx="6">
                  <c:v>15851</c:v>
                </c:pt>
                <c:pt idx="9">
                  <c:v>16291</c:v>
                </c:pt>
                <c:pt idx="12">
                  <c:v>18084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87282</c:v>
                </c:pt>
                <c:pt idx="3">
                  <c:v>83976</c:v>
                </c:pt>
                <c:pt idx="6">
                  <c:v>79283</c:v>
                </c:pt>
                <c:pt idx="9">
                  <c:v>73663</c:v>
                </c:pt>
                <c:pt idx="12">
                  <c:v>69761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319528</c:v>
                </c:pt>
                <c:pt idx="3">
                  <c:v>311526</c:v>
                </c:pt>
                <c:pt idx="6">
                  <c:v>278771</c:v>
                </c:pt>
                <c:pt idx="9">
                  <c:v>273017</c:v>
                </c:pt>
                <c:pt idx="12">
                  <c:v>269240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5205</c:v>
                </c:pt>
                <c:pt idx="3">
                  <c:v>3852</c:v>
                </c:pt>
                <c:pt idx="6">
                  <c:v>2735</c:v>
                </c:pt>
                <c:pt idx="9">
                  <c:v>1792</c:v>
                </c:pt>
                <c:pt idx="12">
                  <c:v>1418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1074020</c:v>
                </c:pt>
                <c:pt idx="3">
                  <c:v>1088912</c:v>
                </c:pt>
                <c:pt idx="6">
                  <c:v>1138579</c:v>
                </c:pt>
                <c:pt idx="9">
                  <c:v>1140786</c:v>
                </c:pt>
                <c:pt idx="12">
                  <c:v>1139857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82027160"/>
        <c:axId val="384860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544624</c:v>
                </c:pt>
                <c:pt idx="2">
                  <c:v>#N/A</c:v>
                </c:pt>
                <c:pt idx="3">
                  <c:v>#N/A</c:v>
                </c:pt>
                <c:pt idx="4">
                  <c:v>527704</c:v>
                </c:pt>
                <c:pt idx="5">
                  <c:v>#N/A</c:v>
                </c:pt>
                <c:pt idx="6">
                  <c:v>#N/A</c:v>
                </c:pt>
                <c:pt idx="7">
                  <c:v>524903</c:v>
                </c:pt>
                <c:pt idx="8">
                  <c:v>#N/A</c:v>
                </c:pt>
                <c:pt idx="9">
                  <c:v>#N/A</c:v>
                </c:pt>
                <c:pt idx="10">
                  <c:v>520213</c:v>
                </c:pt>
                <c:pt idx="11">
                  <c:v>#N/A</c:v>
                </c:pt>
                <c:pt idx="12">
                  <c:v>#N/A</c:v>
                </c:pt>
                <c:pt idx="13">
                  <c:v>522113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82027160"/>
        <c:axId val="384860032"/>
      </c:lineChart>
      <c:catAx>
        <c:axId val="382027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860032"/>
        <c:crosses val="autoZero"/>
        <c:auto val="1"/>
        <c:lblAlgn val="ctr"/>
        <c:lblOffset val="100"/>
        <c:tickLblSkip val="1"/>
        <c:tickMarkSkip val="1"/>
        <c:noMultiLvlLbl val="0"/>
      </c:catAx>
      <c:valAx>
        <c:axId val="384860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027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{37A67F51-497E-44F9-9031-79C67D8153BE}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{71BF9DAF-CC2E-46BE-90EC-80A27751EC45}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{2729BD50-B583-47AB-A136-BCCC1A2D871B}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{27BD135E-A8AF-427D-912A-56B6C91AF826}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{0DBD274C-F880-4891-AE0B-FEF3B7FA03A4}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60.8</c:v>
                </c:pt>
              </c:numCache>
            </c:numRef>
          </c:xVal>
          <c:yVal>
            <c:numRef>
              <c:f>公会計指標分析・財政指標組合せ分析表!$K$51:$O$51</c:f>
              <c:numCache>
                <c:formatCode>#,##0.0;"▲ "#,##0.0</c:formatCode>
                <c:ptCount val="5"/>
                <c:pt idx="3">
                  <c:v>223.9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{A522DB42-D859-451C-9C78-4D6173A451DF}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{053A560B-F3B1-4CA3-AD22-7DB50D244CB0}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{C4AB1643-6EE3-4127-94FA-99320630E870}</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{9C492D44-C3BD-47F8-95FD-E907A3DCDF18}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{2595FA9E-80CA-4774-9E8C-F2DAEE79651E}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59.4</c:v>
                </c:pt>
              </c:numCache>
            </c:numRef>
          </c:xVal>
          <c:yVal>
            <c:numRef>
              <c:f>公会計指標分析・財政指標組合せ分析表!$K$55:$O$55</c:f>
              <c:numCache>
                <c:formatCode>#,##0.0;"▲ "#,##0.0</c:formatCode>
                <c:ptCount val="5"/>
                <c:pt idx="3">
                  <c:v>124.2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88472944"/>
        <c:axId val="388440136"/>
      </c:scatterChart>
      <c:valAx>
        <c:axId val="388472944"/>
        <c:scaling>
          <c:orientation val="minMax"/>
          <c:max val="61"/>
          <c:min val="59.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8440136"/>
        <c:crosses val="autoZero"/>
        <c:crossBetween val="midCat"/>
      </c:valAx>
      <c:valAx>
        <c:axId val="388440136"/>
        <c:scaling>
          <c:orientation val="minMax"/>
          <c:max val="241"/>
          <c:min val="1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8472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{38AC1AF8-9FC0-4AC1-B7EA-CB1A617D4EC1}</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1271368096771758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{823BBABB-36D4-403D-839B-7CE0AA127141}</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2139556426855669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{C629A345-3508-43BF-A14C-1E4D835E1163}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{461BCE17-74F1-4B42-9BDF-AB21E6CECCDE}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{5CE2BFA7-290A-404C-BB13-9131D17C26D0}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15.6</c:v>
                </c:pt>
                <c:pt idx="2">
                  <c:v>15.4</c:v>
                </c:pt>
                <c:pt idx="3">
                  <c:v>15</c:v>
                </c:pt>
                <c:pt idx="4">
                  <c:v>14.7</c:v>
                </c:pt>
              </c:numCache>
            </c:numRef>
          </c:xVal>
          <c:yVal>
            <c:numRef>
              <c:f>公会計指標分析・財政指標組合せ分析表!$K$73:$O$73</c:f>
              <c:numCache>
                <c:formatCode>#,##0.0;"▲ "#,##0.0</c:formatCode>
                <c:ptCount val="5"/>
                <c:pt idx="0">
                  <c:v>238.7</c:v>
                </c:pt>
                <c:pt idx="1">
                  <c:v>228.2</c:v>
                </c:pt>
                <c:pt idx="2">
                  <c:v>228</c:v>
                </c:pt>
                <c:pt idx="3">
                  <c:v>223.9</c:v>
                </c:pt>
                <c:pt idx="4">
                  <c:v>222.8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{9A964432-D7A1-494D-897D-B7DFD0877BC9}</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4.5171070442460048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{EF9D1C10-4377-4F98-8542-5CEA2AA270DB}</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1.8239854081167316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{ACFFC436-65F9-4F5A-ADD0-51ABEFCCF1B7}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{4D028104-9F36-4646-B0D9-5AA9D895F4AF}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{5AA38817-E344-4073-AF31-701167C3537A}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11.2</c:v>
                </c:pt>
                <c:pt idx="2">
                  <c:v>11.2</c:v>
                </c:pt>
                <c:pt idx="3">
                  <c:v>10.9</c:v>
                </c:pt>
                <c:pt idx="4">
                  <c:v>10.3</c:v>
                </c:pt>
              </c:numCache>
            </c:numRef>
          </c:xVal>
          <c:yVal>
            <c:numRef>
              <c:f>公会計指標分析・財政指標組合せ分析表!$K$77:$O$77</c:f>
              <c:numCache>
                <c:formatCode>#,##0.0;"▲ "#,##0.0</c:formatCode>
                <c:ptCount val="5"/>
                <c:pt idx="0">
                  <c:v>150.5</c:v>
                </c:pt>
                <c:pt idx="1">
                  <c:v>139</c:v>
                </c:pt>
                <c:pt idx="2">
                  <c:v>132.4</c:v>
                </c:pt>
                <c:pt idx="3">
                  <c:v>124.2</c:v>
                </c:pt>
                <c:pt idx="4">
                  <c:v>115.7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91884872"/>
        <c:axId val="391885264"/>
      </c:scatterChart>
      <c:valAx>
        <c:axId val="391884872"/>
        <c:scaling>
          <c:orientation val="minMax"/>
          <c:max val="16.400000000000002"/>
          <c:min val="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1885264"/>
        <c:crosses val="autoZero"/>
        <c:crossBetween val="midCat"/>
      </c:valAx>
      <c:valAx>
        <c:axId val="391885264"/>
        <c:scaling>
          <c:orientation val="minMax"/>
          <c:max val="260"/>
          <c:min val="10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1884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年度の実質公債費比率の分子は、前年度を</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億円下回っている。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これは、借入利率の低下により利子償還金が減少したことが主な要因である。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年度）に沿って、市債残高の抑制</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、低利の</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年債の発行等によ</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金利負担の軽減に努めていく。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年度の将来負担比率の分子は、前年度を</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億円上回っている。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これは、地方債の現在高は減少した一方で、学校先行建築に係る都市整備公社借入金に対する損失補償の増加に伴い</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設立法人等の負債額等負担見込額が増加したことが主な要因となっている。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年度）において、臨時財政対策債の残高及び減債基金積立累計額を除いた市債残高</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年間で</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割程度減少させることを</a:t>
          </a:r>
          <a:r>
            <a:rPr kumimoji="1" lang="ja-JP" altLang="ja-JP" sz="1300">
              <a:solidFill>
                <a:schemeClr val="dk1"/>
              </a:solidFill>
              <a:effectLst/>
              <a:latin typeface="+mn-lt"/>
              <a:ea typeface="+mn-ea"/>
              <a:cs typeface="+mn-cs"/>
            </a:rPr>
            <a:t>目標として</a:t>
          </a:r>
          <a:r>
            <a:rPr kumimoji="1" lang="ja-JP" altLang="ja-JP" sz="1300">
              <a:solidFill>
                <a:schemeClr val="dk1"/>
              </a:solidFill>
              <a:effectLst/>
              <a:latin typeface="+mn-ea"/>
              <a:ea typeface="+mn-ea"/>
              <a:cs typeface="+mn-cs"/>
            </a:rPr>
            <a:t>掲げ、</a:t>
          </a:r>
          <a:r>
            <a:rPr kumimoji="1" lang="ja-JP" altLang="en-US" sz="1300">
              <a:solidFill>
                <a:schemeClr val="dk1"/>
              </a:solidFill>
              <a:effectLst/>
              <a:latin typeface="+mn-ea"/>
              <a:ea typeface="+mn-ea"/>
              <a:cs typeface="+mn-cs"/>
            </a:rPr>
            <a:t>引き続き</a:t>
          </a:r>
          <a:r>
            <a:rPr kumimoji="1" lang="ja-JP" altLang="ja-JP" sz="1300">
              <a:solidFill>
                <a:schemeClr val="dk1"/>
              </a:solidFill>
              <a:effectLst/>
              <a:latin typeface="+mn-ea"/>
              <a:ea typeface="+mn-ea"/>
              <a:cs typeface="+mn-cs"/>
            </a:rPr>
            <a:t>この方針に沿って財政の健全化に努めていく。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高度経済成長期にあたる昭和</a:t>
          </a:r>
          <a:r>
            <a:rPr kumimoji="1" lang="en-US" altLang="ja-JP" sz="950">
              <a:solidFill>
                <a:schemeClr val="dk1"/>
              </a:solidFill>
              <a:effectLst/>
              <a:latin typeface="+mn-lt"/>
              <a:ea typeface="+mn-ea"/>
              <a:cs typeface="+mn-cs"/>
            </a:rPr>
            <a:t>40</a:t>
          </a:r>
          <a:r>
            <a:rPr kumimoji="1" lang="ja-JP" altLang="ja-JP" sz="950">
              <a:solidFill>
                <a:schemeClr val="dk1"/>
              </a:solidFill>
              <a:effectLst/>
              <a:latin typeface="+mn-lt"/>
              <a:ea typeface="+mn-ea"/>
              <a:cs typeface="+mn-cs"/>
            </a:rPr>
            <a:t>年代から政令指定都市移行前後の昭和</a:t>
          </a:r>
          <a:r>
            <a:rPr kumimoji="1" lang="en-US" altLang="ja-JP" sz="950">
              <a:solidFill>
                <a:schemeClr val="dk1"/>
              </a:solidFill>
              <a:effectLst/>
              <a:latin typeface="+mn-lt"/>
              <a:ea typeface="+mn-ea"/>
              <a:cs typeface="+mn-cs"/>
            </a:rPr>
            <a:t>50</a:t>
          </a:r>
          <a:r>
            <a:rPr kumimoji="1" lang="ja-JP" altLang="ja-JP" sz="950">
              <a:solidFill>
                <a:schemeClr val="dk1"/>
              </a:solidFill>
              <a:effectLst/>
              <a:latin typeface="+mn-lt"/>
              <a:ea typeface="+mn-ea"/>
              <a:cs typeface="+mn-cs"/>
            </a:rPr>
            <a:t>年代にかけ集中整備した公共施設が耐用年数を迎えつつあることから、平成</a:t>
          </a:r>
          <a:r>
            <a:rPr kumimoji="1" lang="en-US" altLang="ja-JP" sz="950">
              <a:solidFill>
                <a:schemeClr val="dk1"/>
              </a:solidFill>
              <a:effectLst/>
              <a:latin typeface="+mn-lt"/>
              <a:ea typeface="+mn-ea"/>
              <a:cs typeface="+mn-cs"/>
            </a:rPr>
            <a:t>27</a:t>
          </a:r>
          <a:r>
            <a:rPr kumimoji="1" lang="ja-JP" altLang="ja-JP" sz="950">
              <a:solidFill>
                <a:schemeClr val="dk1"/>
              </a:solidFill>
              <a:effectLst/>
              <a:latin typeface="+mn-lt"/>
              <a:ea typeface="+mn-ea"/>
              <a:cs typeface="+mn-cs"/>
            </a:rPr>
            <a:t>年度の有形固定資産減価償却率が全国平均や類似団体より高い水準にある。こうした状況を踏まえ、平成</a:t>
          </a:r>
          <a:r>
            <a:rPr kumimoji="1" lang="en-US" altLang="ja-JP" sz="950">
              <a:solidFill>
                <a:schemeClr val="dk1"/>
              </a:solidFill>
              <a:effectLst/>
              <a:latin typeface="+mn-lt"/>
              <a:ea typeface="+mn-ea"/>
              <a:cs typeface="+mn-cs"/>
            </a:rPr>
            <a:t>29</a:t>
          </a:r>
          <a:r>
            <a:rPr kumimoji="1" lang="ja-JP" altLang="ja-JP" sz="950">
              <a:solidFill>
                <a:schemeClr val="dk1"/>
              </a:solidFill>
              <a:effectLst/>
              <a:latin typeface="+mn-lt"/>
              <a:ea typeface="+mn-ea"/>
              <a:cs typeface="+mn-cs"/>
            </a:rPr>
            <a:t>年</a:t>
          </a:r>
          <a:r>
            <a:rPr kumimoji="1" lang="en-US" altLang="ja-JP" sz="950">
              <a:solidFill>
                <a:schemeClr val="dk1"/>
              </a:solidFill>
              <a:effectLst/>
              <a:latin typeface="+mn-lt"/>
              <a:ea typeface="+mn-ea"/>
              <a:cs typeface="+mn-cs"/>
            </a:rPr>
            <a:t>2</a:t>
          </a:r>
          <a:r>
            <a:rPr kumimoji="1" lang="ja-JP" altLang="ja-JP" sz="950">
              <a:solidFill>
                <a:schemeClr val="dk1"/>
              </a:solidFill>
              <a:effectLst/>
              <a:latin typeface="+mn-lt"/>
              <a:ea typeface="+mn-ea"/>
              <a:cs typeface="+mn-cs"/>
            </a:rPr>
            <a:t>月に「広島市公共施設等総合管理計画」を策定した。その中で、インフラ資産については、各施設の特性に応じた計画的な更新・維持保全等を進めることとしている。また、ハコモノ資産については、この計画期間内に耐用年数を迎える施設を中心に、地域の実情に即して利用者の利便性の向上を図りながら、近隣の施設との複合・集約化を進めるとともに、予防的な保全に取り組むこととしている。</a:t>
          </a:r>
          <a:endParaRPr lang="ja-JP" altLang="ja-JP" sz="95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122162</xdr:rowOff>
    </xdr:from>
    <xdr:to>
      <xdr:col>3</xdr:col>
      <xdr:colOff>1170940</xdr:colOff>
      <xdr:row>33</xdr:row>
      <xdr:rowOff>159052</xdr:rowOff>
    </xdr:to>
    <xdr:cxnSp macro="">
      <xdr:nvCxnSpPr>
        <xdr:cNvPr id="66" name="直線コネクタ 65"/>
        <xdr:cNvCxnSpPr/>
      </xdr:nvCxnSpPr>
      <xdr:spPr>
        <a:xfrm flipV="1">
          <a:off x="4760595" y="4408412"/>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162879</xdr:rowOff>
    </xdr:from>
    <xdr:ext cx="405111" cy="259045"/>
    <xdr:sp macro="" textlink="">
      <xdr:nvSpPr>
        <xdr:cNvPr id="67" name="有形固定資産減価償却率最小値テキスト"/>
        <xdr:cNvSpPr txBox="1"/>
      </xdr:nvSpPr>
      <xdr:spPr>
        <a:xfrm>
          <a:off x="4813300" y="582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3</xdr:col>
      <xdr:colOff>1082675</xdr:colOff>
      <xdr:row>33</xdr:row>
      <xdr:rowOff>159052</xdr:rowOff>
    </xdr:from>
    <xdr:to>
      <xdr:col>3</xdr:col>
      <xdr:colOff>1260475</xdr:colOff>
      <xdr:row>33</xdr:row>
      <xdr:rowOff>159052</xdr:rowOff>
    </xdr:to>
    <xdr:cxnSp macro="">
      <xdr:nvCxnSpPr>
        <xdr:cNvPr id="68" name="直線コネクタ 67"/>
        <xdr:cNvCxnSpPr/>
      </xdr:nvCxnSpPr>
      <xdr:spPr>
        <a:xfrm>
          <a:off x="4673600" y="581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68839</xdr:rowOff>
    </xdr:from>
    <xdr:ext cx="405111" cy="259045"/>
    <xdr:sp macro="" textlink="">
      <xdr:nvSpPr>
        <xdr:cNvPr id="69" name="有形固定資産減価償却率最大値テキスト"/>
        <xdr:cNvSpPr txBox="1"/>
      </xdr:nvSpPr>
      <xdr:spPr>
        <a:xfrm>
          <a:off x="4813300" y="418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3</xdr:col>
      <xdr:colOff>1082675</xdr:colOff>
      <xdr:row>25</xdr:row>
      <xdr:rowOff>122162</xdr:rowOff>
    </xdr:from>
    <xdr:to>
      <xdr:col>3</xdr:col>
      <xdr:colOff>1260475</xdr:colOff>
      <xdr:row>25</xdr:row>
      <xdr:rowOff>122162</xdr:rowOff>
    </xdr:to>
    <xdr:cxnSp macro="">
      <xdr:nvCxnSpPr>
        <xdr:cNvPr id="70" name="直線コネクタ 69"/>
        <xdr:cNvCxnSpPr/>
      </xdr:nvCxnSpPr>
      <xdr:spPr>
        <a:xfrm>
          <a:off x="4673600" y="44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15015</xdr:rowOff>
    </xdr:from>
    <xdr:ext cx="405111" cy="259045"/>
    <xdr:sp macro="" textlink="">
      <xdr:nvSpPr>
        <xdr:cNvPr id="71" name="有形固定資産減価償却率平均値テキスト"/>
        <xdr:cNvSpPr txBox="1"/>
      </xdr:nvSpPr>
      <xdr:spPr>
        <a:xfrm>
          <a:off x="4813300" y="5158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36588</xdr:rowOff>
    </xdr:from>
    <xdr:to>
      <xdr:col>3</xdr:col>
      <xdr:colOff>1222375</xdr:colOff>
      <xdr:row>30</xdr:row>
      <xdr:rowOff>138188</xdr:rowOff>
    </xdr:to>
    <xdr:sp macro="" textlink="">
      <xdr:nvSpPr>
        <xdr:cNvPr id="72" name="フローチャート : 判断 71"/>
        <xdr:cNvSpPr/>
      </xdr:nvSpPr>
      <xdr:spPr>
        <a:xfrm>
          <a:off x="4711700" y="518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10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163588</xdr:rowOff>
    </xdr:from>
    <xdr:to>
      <xdr:col>3</xdr:col>
      <xdr:colOff>511175</xdr:colOff>
      <xdr:row>29</xdr:row>
      <xdr:rowOff>93738</xdr:rowOff>
    </xdr:to>
    <xdr:sp macro="" textlink="">
      <xdr:nvSpPr>
        <xdr:cNvPr id="79" name="円/楕円 78"/>
        <xdr:cNvSpPr/>
      </xdr:nvSpPr>
      <xdr:spPr>
        <a:xfrm>
          <a:off x="4000500" y="49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57349</xdr:rowOff>
    </xdr:from>
    <xdr:ext cx="405111" cy="259045"/>
    <xdr:sp macro="" textlink="">
      <xdr:nvSpPr>
        <xdr:cNvPr id="80" name="n_1aveValue有形固定資産減価償却率"/>
        <xdr:cNvSpPr txBox="1"/>
      </xdr:nvSpPr>
      <xdr:spPr>
        <a:xfrm>
          <a:off x="3836043" y="520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110265</xdr:rowOff>
    </xdr:from>
    <xdr:ext cx="405111" cy="259045"/>
    <xdr:sp macro="" textlink="">
      <xdr:nvSpPr>
        <xdr:cNvPr id="81" name="n_1mainValue有形固定資産減価償却率"/>
        <xdr:cNvSpPr txBox="1"/>
      </xdr:nvSpPr>
      <xdr:spPr>
        <a:xfrm>
          <a:off x="3836043" y="473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64770</xdr:rowOff>
    </xdr:from>
    <xdr:to>
      <xdr:col>6</xdr:col>
      <xdr:colOff>510540</xdr:colOff>
      <xdr:row>42</xdr:row>
      <xdr:rowOff>99060</xdr:rowOff>
    </xdr:to>
    <xdr:cxnSp macro="">
      <xdr:nvCxnSpPr>
        <xdr:cNvPr id="57" name="直線コネクタ 56"/>
        <xdr:cNvCxnSpPr/>
      </xdr:nvCxnSpPr>
      <xdr:spPr>
        <a:xfrm flipV="1">
          <a:off x="4634865" y="572262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11447</xdr:rowOff>
    </xdr:from>
    <xdr:ext cx="405111" cy="259045"/>
    <xdr:sp macro="" textlink="">
      <xdr:nvSpPr>
        <xdr:cNvPr id="60" name="【道路】&#10;有形固定資産減価償却率最大値テキスト"/>
        <xdr:cNvSpPr txBox="1"/>
      </xdr:nvSpPr>
      <xdr:spPr>
        <a:xfrm>
          <a:off x="4724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64770</xdr:rowOff>
    </xdr:from>
    <xdr:to>
      <xdr:col>6</xdr:col>
      <xdr:colOff>600075</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156227</xdr:rowOff>
    </xdr:from>
    <xdr:ext cx="405111" cy="259045"/>
    <xdr:sp macro="" textlink="">
      <xdr:nvSpPr>
        <xdr:cNvPr id="62" name="【道路】&#10;有形固定資産減価償却率平均値テキスト"/>
        <xdr:cNvSpPr txBox="1"/>
      </xdr:nvSpPr>
      <xdr:spPr>
        <a:xfrm>
          <a:off x="47244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6350</xdr:rowOff>
    </xdr:from>
    <xdr:to>
      <xdr:col>6</xdr:col>
      <xdr:colOff>561975</xdr:colOff>
      <xdr:row>38</xdr:row>
      <xdr:rowOff>107950</xdr:rowOff>
    </xdr:to>
    <xdr:sp macro="" textlink="">
      <xdr:nvSpPr>
        <xdr:cNvPr id="63" name="フローチャート :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71120</xdr:rowOff>
    </xdr:from>
    <xdr:to>
      <xdr:col>5</xdr:col>
      <xdr:colOff>409575</xdr:colOff>
      <xdr:row>39</xdr:row>
      <xdr:rowOff>1270</xdr:rowOff>
    </xdr:to>
    <xdr:sp macro="" textlink="">
      <xdr:nvSpPr>
        <xdr:cNvPr id="64" name="フローチャート :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33020</xdr:rowOff>
    </xdr:from>
    <xdr:to>
      <xdr:col>5</xdr:col>
      <xdr:colOff>409575</xdr:colOff>
      <xdr:row>38</xdr:row>
      <xdr:rowOff>134620</xdr:rowOff>
    </xdr:to>
    <xdr:sp macro="" textlink="">
      <xdr:nvSpPr>
        <xdr:cNvPr id="70" name="円/楕円 69"/>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163847</xdr:rowOff>
    </xdr:from>
    <xdr:ext cx="405111" cy="259045"/>
    <xdr:sp macro="" textlink="">
      <xdr:nvSpPr>
        <xdr:cNvPr id="71" name="n_1aveValue【道路】&#10;有形固定資産減価償却率"/>
        <xdr:cNvSpPr txBox="1"/>
      </xdr:nvSpPr>
      <xdr:spPr>
        <a:xfrm>
          <a:off x="3582043"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151147</xdr:rowOff>
    </xdr:from>
    <xdr:ext cx="405111" cy="259045"/>
    <xdr:sp macro="" textlink="">
      <xdr:nvSpPr>
        <xdr:cNvPr id="72" name="n_1mainValue【道路】&#10;有形固定資産減価償却率"/>
        <xdr:cNvSpPr txBox="1"/>
      </xdr:nvSpPr>
      <xdr:spPr>
        <a:xfrm>
          <a:off x="3582043"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84201</xdr:rowOff>
    </xdr:from>
    <xdr:to>
      <xdr:col>15</xdr:col>
      <xdr:colOff>180340</xdr:colOff>
      <xdr:row>41</xdr:row>
      <xdr:rowOff>40513</xdr:rowOff>
    </xdr:to>
    <xdr:cxnSp macro="">
      <xdr:nvCxnSpPr>
        <xdr:cNvPr id="96" name="直線コネクタ 95"/>
        <xdr:cNvCxnSpPr/>
      </xdr:nvCxnSpPr>
      <xdr:spPr>
        <a:xfrm flipV="1">
          <a:off x="10476865" y="5742051"/>
          <a:ext cx="0" cy="1327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44340</xdr:rowOff>
    </xdr:from>
    <xdr:ext cx="469744" cy="259045"/>
    <xdr:sp macro="" textlink="">
      <xdr:nvSpPr>
        <xdr:cNvPr id="97" name="【道路】&#10;一人当たり延長最小値テキスト"/>
        <xdr:cNvSpPr txBox="1"/>
      </xdr:nvSpPr>
      <xdr:spPr>
        <a:xfrm>
          <a:off x="10566400" y="70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15</xdr:col>
      <xdr:colOff>92075</xdr:colOff>
      <xdr:row>41</xdr:row>
      <xdr:rowOff>40513</xdr:rowOff>
    </xdr:from>
    <xdr:to>
      <xdr:col>15</xdr:col>
      <xdr:colOff>269875</xdr:colOff>
      <xdr:row>41</xdr:row>
      <xdr:rowOff>40513</xdr:rowOff>
    </xdr:to>
    <xdr:cxnSp macro="">
      <xdr:nvCxnSpPr>
        <xdr:cNvPr id="98" name="直線コネクタ 97"/>
        <xdr:cNvCxnSpPr/>
      </xdr:nvCxnSpPr>
      <xdr:spPr>
        <a:xfrm>
          <a:off x="10388600" y="706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30878</xdr:rowOff>
    </xdr:from>
    <xdr:ext cx="534377" cy="259045"/>
    <xdr:sp macro="" textlink="">
      <xdr:nvSpPr>
        <xdr:cNvPr id="99" name="【道路】&#10;一人当たり延長最大値テキスト"/>
        <xdr:cNvSpPr txBox="1"/>
      </xdr:nvSpPr>
      <xdr:spPr>
        <a:xfrm>
          <a:off x="10566400"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11.787</a:t>
          </a:r>
          <a:endParaRPr kumimoji="1" lang="ja-JP" altLang="en-US" sz="1000" b="1">
            <a:latin typeface="ＭＳ Ｐゴシック"/>
          </a:endParaRPr>
        </a:p>
      </xdr:txBody>
    </xdr:sp>
    <xdr:clientData/>
  </xdr:oneCellAnchor>
  <xdr:twoCellAnchor>
    <xdr:from>
      <xdr:col>15</xdr:col>
      <xdr:colOff>92075</xdr:colOff>
      <xdr:row>33</xdr:row>
      <xdr:rowOff>84201</xdr:rowOff>
    </xdr:from>
    <xdr:to>
      <xdr:col>15</xdr:col>
      <xdr:colOff>269875</xdr:colOff>
      <xdr:row>33</xdr:row>
      <xdr:rowOff>84201</xdr:rowOff>
    </xdr:to>
    <xdr:cxnSp macro="">
      <xdr:nvCxnSpPr>
        <xdr:cNvPr id="100" name="直線コネクタ 99"/>
        <xdr:cNvCxnSpPr/>
      </xdr:nvCxnSpPr>
      <xdr:spPr>
        <a:xfrm>
          <a:off x="10388600" y="574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50182</xdr:rowOff>
    </xdr:from>
    <xdr:ext cx="469744" cy="259045"/>
    <xdr:sp macro="" textlink="">
      <xdr:nvSpPr>
        <xdr:cNvPr id="101" name="【道路】&#10;一人当たり延長平均値テキスト"/>
        <xdr:cNvSpPr txBox="1"/>
      </xdr:nvSpPr>
      <xdr:spPr>
        <a:xfrm>
          <a:off x="10566400" y="6736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71755</xdr:rowOff>
    </xdr:from>
    <xdr:to>
      <xdr:col>15</xdr:col>
      <xdr:colOff>231775</xdr:colOff>
      <xdr:row>40</xdr:row>
      <xdr:rowOff>1905</xdr:rowOff>
    </xdr:to>
    <xdr:sp macro="" textlink="">
      <xdr:nvSpPr>
        <xdr:cNvPr id="102" name="フローチャート : 判断 101"/>
        <xdr:cNvSpPr/>
      </xdr:nvSpPr>
      <xdr:spPr>
        <a:xfrm>
          <a:off x="104267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41021</xdr:rowOff>
    </xdr:from>
    <xdr:to>
      <xdr:col>14</xdr:col>
      <xdr:colOff>79375</xdr:colOff>
      <xdr:row>39</xdr:row>
      <xdr:rowOff>142621</xdr:rowOff>
    </xdr:to>
    <xdr:sp macro="" textlink="">
      <xdr:nvSpPr>
        <xdr:cNvPr id="103" name="フローチャート : 判断 102"/>
        <xdr:cNvSpPr/>
      </xdr:nvSpPr>
      <xdr:spPr>
        <a:xfrm>
          <a:off x="9588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28067</xdr:rowOff>
    </xdr:from>
    <xdr:to>
      <xdr:col>14</xdr:col>
      <xdr:colOff>79375</xdr:colOff>
      <xdr:row>39</xdr:row>
      <xdr:rowOff>129667</xdr:rowOff>
    </xdr:to>
    <xdr:sp macro="" textlink="">
      <xdr:nvSpPr>
        <xdr:cNvPr id="109" name="円/楕円 108"/>
        <xdr:cNvSpPr/>
      </xdr:nvSpPr>
      <xdr:spPr>
        <a:xfrm>
          <a:off x="9588500" y="67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133748</xdr:rowOff>
    </xdr:from>
    <xdr:ext cx="469744" cy="259045"/>
    <xdr:sp macro="" textlink="">
      <xdr:nvSpPr>
        <xdr:cNvPr id="110" name="n_1aveValue【道路】&#10;一人当たり延長"/>
        <xdr:cNvSpPr txBox="1"/>
      </xdr:nvSpPr>
      <xdr:spPr>
        <a:xfrm>
          <a:off x="93917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3.627</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146194</xdr:rowOff>
    </xdr:from>
    <xdr:ext cx="469744" cy="259045"/>
    <xdr:sp macro="" textlink="">
      <xdr:nvSpPr>
        <xdr:cNvPr id="111" name="n_1mainValue【道路】&#10;一人当たり延長"/>
        <xdr:cNvSpPr txBox="1"/>
      </xdr:nvSpPr>
      <xdr:spPr>
        <a:xfrm>
          <a:off x="9391727" y="648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58</xdr:row>
      <xdr:rowOff>73152</xdr:rowOff>
    </xdr:from>
    <xdr:to>
      <xdr:col>6</xdr:col>
      <xdr:colOff>510540</xdr:colOff>
      <xdr:row>64</xdr:row>
      <xdr:rowOff>4572</xdr:rowOff>
    </xdr:to>
    <xdr:cxnSp macro="">
      <xdr:nvCxnSpPr>
        <xdr:cNvPr id="134" name="直線コネクタ 133"/>
        <xdr:cNvCxnSpPr/>
      </xdr:nvCxnSpPr>
      <xdr:spPr>
        <a:xfrm flipV="1">
          <a:off x="4634865" y="100172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8399</xdr:rowOff>
    </xdr:from>
    <xdr:ext cx="405111" cy="259045"/>
    <xdr:sp macro="" textlink="">
      <xdr:nvSpPr>
        <xdr:cNvPr id="135" name="【橋りょう・トンネル】&#10;有形固定資産減価償却率最小値テキスト"/>
        <xdr:cNvSpPr txBox="1"/>
      </xdr:nvSpPr>
      <xdr:spPr>
        <a:xfrm>
          <a:off x="4724400" y="1098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64</xdr:row>
      <xdr:rowOff>4572</xdr:rowOff>
    </xdr:from>
    <xdr:to>
      <xdr:col>6</xdr:col>
      <xdr:colOff>600075</xdr:colOff>
      <xdr:row>64</xdr:row>
      <xdr:rowOff>4572</xdr:rowOff>
    </xdr:to>
    <xdr:cxnSp macro="">
      <xdr:nvCxnSpPr>
        <xdr:cNvPr id="136" name="直線コネクタ 135"/>
        <xdr:cNvCxnSpPr/>
      </xdr:nvCxnSpPr>
      <xdr:spPr>
        <a:xfrm>
          <a:off x="4546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19829</xdr:rowOff>
    </xdr:from>
    <xdr:ext cx="405111" cy="259045"/>
    <xdr:sp macro="" textlink="">
      <xdr:nvSpPr>
        <xdr:cNvPr id="137" name="【橋りょう・トンネル】&#10;有形固定資産減価償却率最大値テキスト"/>
        <xdr:cNvSpPr txBox="1"/>
      </xdr:nvSpPr>
      <xdr:spPr>
        <a:xfrm>
          <a:off x="4724400" y="9792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6</xdr:col>
      <xdr:colOff>422275</xdr:colOff>
      <xdr:row>58</xdr:row>
      <xdr:rowOff>73152</xdr:rowOff>
    </xdr:from>
    <xdr:to>
      <xdr:col>6</xdr:col>
      <xdr:colOff>600075</xdr:colOff>
      <xdr:row>58</xdr:row>
      <xdr:rowOff>73152</xdr:rowOff>
    </xdr:to>
    <xdr:cxnSp macro="">
      <xdr:nvCxnSpPr>
        <xdr:cNvPr id="138" name="直線コネクタ 137"/>
        <xdr:cNvCxnSpPr/>
      </xdr:nvCxnSpPr>
      <xdr:spPr>
        <a:xfrm>
          <a:off x="4546600" y="1001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83075</xdr:rowOff>
    </xdr:from>
    <xdr:ext cx="405111" cy="259045"/>
    <xdr:sp macro="" textlink="">
      <xdr:nvSpPr>
        <xdr:cNvPr id="139" name="【橋りょう・トンネル】&#10;有形固定資産減価償却率平均値テキスト"/>
        <xdr:cNvSpPr txBox="1"/>
      </xdr:nvSpPr>
      <xdr:spPr>
        <a:xfrm>
          <a:off x="4724400" y="1037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104648</xdr:rowOff>
    </xdr:from>
    <xdr:to>
      <xdr:col>6</xdr:col>
      <xdr:colOff>561975</xdr:colOff>
      <xdr:row>61</xdr:row>
      <xdr:rowOff>34798</xdr:rowOff>
    </xdr:to>
    <xdr:sp macro="" textlink="">
      <xdr:nvSpPr>
        <xdr:cNvPr id="140" name="フローチャート : 判断 139"/>
        <xdr:cNvSpPr/>
      </xdr:nvSpPr>
      <xdr:spPr>
        <a:xfrm>
          <a:off x="45847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93218</xdr:rowOff>
    </xdr:from>
    <xdr:to>
      <xdr:col>5</xdr:col>
      <xdr:colOff>409575</xdr:colOff>
      <xdr:row>60</xdr:row>
      <xdr:rowOff>23368</xdr:rowOff>
    </xdr:to>
    <xdr:sp macro="" textlink="">
      <xdr:nvSpPr>
        <xdr:cNvPr id="141" name="フローチャート : 判断 140"/>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70358</xdr:rowOff>
    </xdr:from>
    <xdr:to>
      <xdr:col>5</xdr:col>
      <xdr:colOff>409575</xdr:colOff>
      <xdr:row>58</xdr:row>
      <xdr:rowOff>508</xdr:rowOff>
    </xdr:to>
    <xdr:sp macro="" textlink="">
      <xdr:nvSpPr>
        <xdr:cNvPr id="147" name="円/楕円 146"/>
        <xdr:cNvSpPr/>
      </xdr:nvSpPr>
      <xdr:spPr>
        <a:xfrm>
          <a:off x="3746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14495</xdr:rowOff>
    </xdr:from>
    <xdr:ext cx="405111" cy="259045"/>
    <xdr:sp macro="" textlink="">
      <xdr:nvSpPr>
        <xdr:cNvPr id="148" name="n_1aveValue【橋りょう・トンネル】&#10;有形固定資産減価償却率"/>
        <xdr:cNvSpPr txBox="1"/>
      </xdr:nvSpPr>
      <xdr:spPr>
        <a:xfrm>
          <a:off x="3582043"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17035</xdr:rowOff>
    </xdr:from>
    <xdr:ext cx="405111" cy="259045"/>
    <xdr:sp macro="" textlink="">
      <xdr:nvSpPr>
        <xdr:cNvPr id="149" name="n_1mainValue【橋りょう・トンネル】&#10;有形固定資産減価償却率"/>
        <xdr:cNvSpPr txBox="1"/>
      </xdr:nvSpPr>
      <xdr:spPr>
        <a:xfrm>
          <a:off x="3582043"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145085</xdr:rowOff>
    </xdr:from>
    <xdr:to>
      <xdr:col>15</xdr:col>
      <xdr:colOff>180340</xdr:colOff>
      <xdr:row>63</xdr:row>
      <xdr:rowOff>110631</xdr:rowOff>
    </xdr:to>
    <xdr:cxnSp macro="">
      <xdr:nvCxnSpPr>
        <xdr:cNvPr id="173" name="直線コネクタ 172"/>
        <xdr:cNvCxnSpPr/>
      </xdr:nvCxnSpPr>
      <xdr:spPr>
        <a:xfrm flipV="1">
          <a:off x="10476865" y="9746285"/>
          <a:ext cx="0" cy="116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114458</xdr:rowOff>
    </xdr:from>
    <xdr:ext cx="534377" cy="259045"/>
    <xdr:sp macro="" textlink="">
      <xdr:nvSpPr>
        <xdr:cNvPr id="174" name="【橋りょう・トンネル】&#10;一人当たり有形固定資産（償却資産）額最小値テキスト"/>
        <xdr:cNvSpPr txBox="1"/>
      </xdr:nvSpPr>
      <xdr:spPr>
        <a:xfrm>
          <a:off x="10566400" y="109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35,963</a:t>
          </a:r>
          <a:endParaRPr kumimoji="1" lang="ja-JP" altLang="en-US" sz="1000" b="1">
            <a:latin typeface="ＭＳ Ｐゴシック"/>
          </a:endParaRPr>
        </a:p>
      </xdr:txBody>
    </xdr:sp>
    <xdr:clientData/>
  </xdr:oneCellAnchor>
  <xdr:twoCellAnchor>
    <xdr:from>
      <xdr:col>15</xdr:col>
      <xdr:colOff>92075</xdr:colOff>
      <xdr:row>63</xdr:row>
      <xdr:rowOff>110631</xdr:rowOff>
    </xdr:from>
    <xdr:to>
      <xdr:col>15</xdr:col>
      <xdr:colOff>269875</xdr:colOff>
      <xdr:row>63</xdr:row>
      <xdr:rowOff>110631</xdr:rowOff>
    </xdr:to>
    <xdr:cxnSp macro="">
      <xdr:nvCxnSpPr>
        <xdr:cNvPr id="175" name="直線コネクタ 174"/>
        <xdr:cNvCxnSpPr/>
      </xdr:nvCxnSpPr>
      <xdr:spPr>
        <a:xfrm>
          <a:off x="10388600" y="1091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91762</xdr:rowOff>
    </xdr:from>
    <xdr:ext cx="599010" cy="259045"/>
    <xdr:sp macro="" textlink="">
      <xdr:nvSpPr>
        <xdr:cNvPr id="176" name="【橋りょう・トンネル】&#10;一人当たり有形固定資産（償却資産）額最大値テキスト"/>
        <xdr:cNvSpPr txBox="1"/>
      </xdr:nvSpPr>
      <xdr:spPr>
        <a:xfrm>
          <a:off x="10566400" y="95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341,920</a:t>
          </a:r>
          <a:endParaRPr kumimoji="1" lang="ja-JP" altLang="en-US" sz="1000" b="1">
            <a:latin typeface="ＭＳ Ｐゴシック"/>
          </a:endParaRPr>
        </a:p>
      </xdr:txBody>
    </xdr:sp>
    <xdr:clientData/>
  </xdr:oneCellAnchor>
  <xdr:twoCellAnchor>
    <xdr:from>
      <xdr:col>15</xdr:col>
      <xdr:colOff>92075</xdr:colOff>
      <xdr:row>56</xdr:row>
      <xdr:rowOff>145085</xdr:rowOff>
    </xdr:from>
    <xdr:to>
      <xdr:col>15</xdr:col>
      <xdr:colOff>269875</xdr:colOff>
      <xdr:row>56</xdr:row>
      <xdr:rowOff>145085</xdr:rowOff>
    </xdr:to>
    <xdr:cxnSp macro="">
      <xdr:nvCxnSpPr>
        <xdr:cNvPr id="177" name="直線コネクタ 176"/>
        <xdr:cNvCxnSpPr/>
      </xdr:nvCxnSpPr>
      <xdr:spPr>
        <a:xfrm>
          <a:off x="10388600" y="974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80922</xdr:rowOff>
    </xdr:from>
    <xdr:ext cx="599010" cy="259045"/>
    <xdr:sp macro="" textlink="">
      <xdr:nvSpPr>
        <xdr:cNvPr id="178" name="【橋りょう・トンネル】&#10;一人当たり有形固定資産（償却資産）額平均値テキスト"/>
        <xdr:cNvSpPr txBox="1"/>
      </xdr:nvSpPr>
      <xdr:spPr>
        <a:xfrm>
          <a:off x="10566400" y="10539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114,765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102495</xdr:rowOff>
    </xdr:from>
    <xdr:to>
      <xdr:col>15</xdr:col>
      <xdr:colOff>231775</xdr:colOff>
      <xdr:row>62</xdr:row>
      <xdr:rowOff>32645</xdr:rowOff>
    </xdr:to>
    <xdr:sp macro="" textlink="">
      <xdr:nvSpPr>
        <xdr:cNvPr id="179" name="フローチャート : 判断 178"/>
        <xdr:cNvSpPr/>
      </xdr:nvSpPr>
      <xdr:spPr>
        <a:xfrm>
          <a:off x="10426700" y="105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78846</xdr:rowOff>
    </xdr:from>
    <xdr:to>
      <xdr:col>14</xdr:col>
      <xdr:colOff>79375</xdr:colOff>
      <xdr:row>62</xdr:row>
      <xdr:rowOff>8996</xdr:rowOff>
    </xdr:to>
    <xdr:sp macro="" textlink="">
      <xdr:nvSpPr>
        <xdr:cNvPr id="180" name="フローチャート : 判断 179"/>
        <xdr:cNvSpPr/>
      </xdr:nvSpPr>
      <xdr:spPr>
        <a:xfrm>
          <a:off x="9588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113514</xdr:rowOff>
    </xdr:from>
    <xdr:to>
      <xdr:col>14</xdr:col>
      <xdr:colOff>79375</xdr:colOff>
      <xdr:row>58</xdr:row>
      <xdr:rowOff>43664</xdr:rowOff>
    </xdr:to>
    <xdr:sp macro="" textlink="">
      <xdr:nvSpPr>
        <xdr:cNvPr id="186" name="円/楕円 185"/>
        <xdr:cNvSpPr/>
      </xdr:nvSpPr>
      <xdr:spPr>
        <a:xfrm>
          <a:off x="9588500" y="98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123</xdr:rowOff>
    </xdr:from>
    <xdr:ext cx="599010" cy="259045"/>
    <xdr:sp macro="" textlink="">
      <xdr:nvSpPr>
        <xdr:cNvPr id="187" name="n_1aveValue【橋りょう・トンネル】&#10;一人当たり有形固定資産（償却資産）額"/>
        <xdr:cNvSpPr txBox="1"/>
      </xdr:nvSpPr>
      <xdr:spPr>
        <a:xfrm>
          <a:off x="9327094" y="106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120,972</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60191</xdr:rowOff>
    </xdr:from>
    <xdr:ext cx="599010" cy="259045"/>
    <xdr:sp macro="" textlink="">
      <xdr:nvSpPr>
        <xdr:cNvPr id="188" name="n_1mainValue【橋りょう・トンネル】&#10;一人当たり有形固定資産（償却資産）額"/>
        <xdr:cNvSpPr txBox="1"/>
      </xdr:nvSpPr>
      <xdr:spPr>
        <a:xfrm>
          <a:off x="9327094" y="966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9" name="テキスト ボックス 20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11" name="直線コネクタ 210"/>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2"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3" name="直線コネクタ 212"/>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14"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15" name="直線コネクタ 214"/>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82314</xdr:rowOff>
    </xdr:from>
    <xdr:ext cx="405111" cy="259045"/>
    <xdr:sp macro="" textlink="">
      <xdr:nvSpPr>
        <xdr:cNvPr id="216" name="【公営住宅】&#10;有形固定資産減価償却率平均値テキスト"/>
        <xdr:cNvSpPr txBox="1"/>
      </xdr:nvSpPr>
      <xdr:spPr>
        <a:xfrm>
          <a:off x="4724400" y="1431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17" name="フローチャート : 判断 216"/>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126746</xdr:rowOff>
    </xdr:from>
    <xdr:to>
      <xdr:col>5</xdr:col>
      <xdr:colOff>409575</xdr:colOff>
      <xdr:row>84</xdr:row>
      <xdr:rowOff>56896</xdr:rowOff>
    </xdr:to>
    <xdr:sp macro="" textlink="">
      <xdr:nvSpPr>
        <xdr:cNvPr id="218" name="フローチャート : 判断 217"/>
        <xdr:cNvSpPr/>
      </xdr:nvSpPr>
      <xdr:spPr>
        <a:xfrm>
          <a:off x="3746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71882</xdr:rowOff>
    </xdr:from>
    <xdr:to>
      <xdr:col>5</xdr:col>
      <xdr:colOff>409575</xdr:colOff>
      <xdr:row>82</xdr:row>
      <xdr:rowOff>2032</xdr:rowOff>
    </xdr:to>
    <xdr:sp macro="" textlink="">
      <xdr:nvSpPr>
        <xdr:cNvPr id="224" name="円/楕円 223"/>
        <xdr:cNvSpPr/>
      </xdr:nvSpPr>
      <xdr:spPr>
        <a:xfrm>
          <a:off x="3746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48023</xdr:rowOff>
    </xdr:from>
    <xdr:ext cx="405111" cy="259045"/>
    <xdr:sp macro="" textlink="">
      <xdr:nvSpPr>
        <xdr:cNvPr id="225" name="n_1aveValue【公営住宅】&#10;有形固定資産減価償却率"/>
        <xdr:cNvSpPr txBox="1"/>
      </xdr:nvSpPr>
      <xdr:spPr>
        <a:xfrm>
          <a:off x="3582043"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18559</xdr:rowOff>
    </xdr:from>
    <xdr:ext cx="405111" cy="259045"/>
    <xdr:sp macro="" textlink="">
      <xdr:nvSpPr>
        <xdr:cNvPr id="226" name="n_1mainValue【公営住宅】&#10;有形固定資産減価償却率"/>
        <xdr:cNvSpPr txBox="1"/>
      </xdr:nvSpPr>
      <xdr:spPr>
        <a:xfrm>
          <a:off x="3582043"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19355</xdr:rowOff>
    </xdr:from>
    <xdr:to>
      <xdr:col>15</xdr:col>
      <xdr:colOff>180340</xdr:colOff>
      <xdr:row>85</xdr:row>
      <xdr:rowOff>158344</xdr:rowOff>
    </xdr:to>
    <xdr:cxnSp macro="">
      <xdr:nvCxnSpPr>
        <xdr:cNvPr id="248" name="直線コネクタ 247"/>
        <xdr:cNvCxnSpPr/>
      </xdr:nvCxnSpPr>
      <xdr:spPr>
        <a:xfrm flipV="1">
          <a:off x="10476865" y="13563905"/>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162171</xdr:rowOff>
    </xdr:from>
    <xdr:ext cx="469744" cy="259045"/>
    <xdr:sp macro="" textlink="">
      <xdr:nvSpPr>
        <xdr:cNvPr id="249" name="【公営住宅】&#10;一人当たり面積最小値テキスト"/>
        <xdr:cNvSpPr txBox="1"/>
      </xdr:nvSpPr>
      <xdr:spPr>
        <a:xfrm>
          <a:off x="105664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158344</xdr:rowOff>
    </xdr:from>
    <xdr:to>
      <xdr:col>15</xdr:col>
      <xdr:colOff>269875</xdr:colOff>
      <xdr:row>85</xdr:row>
      <xdr:rowOff>158344</xdr:rowOff>
    </xdr:to>
    <xdr:cxnSp macro="">
      <xdr:nvCxnSpPr>
        <xdr:cNvPr id="250" name="直線コネクタ 249"/>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137482</xdr:rowOff>
    </xdr:from>
    <xdr:ext cx="469744" cy="259045"/>
    <xdr:sp macro="" textlink="">
      <xdr:nvSpPr>
        <xdr:cNvPr id="251" name="【公営住宅】&#10;一人当たり面積最大値テキスト"/>
        <xdr:cNvSpPr txBox="1"/>
      </xdr:nvSpPr>
      <xdr:spPr>
        <a:xfrm>
          <a:off x="10566400" y="133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2.666</a:t>
          </a:r>
          <a:endParaRPr kumimoji="1" lang="ja-JP" altLang="en-US" sz="1000" b="1">
            <a:latin typeface="ＭＳ Ｐゴシック"/>
          </a:endParaRPr>
        </a:p>
      </xdr:txBody>
    </xdr:sp>
    <xdr:clientData/>
  </xdr:oneCellAnchor>
  <xdr:twoCellAnchor>
    <xdr:from>
      <xdr:col>15</xdr:col>
      <xdr:colOff>92075</xdr:colOff>
      <xdr:row>79</xdr:row>
      <xdr:rowOff>19355</xdr:rowOff>
    </xdr:from>
    <xdr:to>
      <xdr:col>15</xdr:col>
      <xdr:colOff>269875</xdr:colOff>
      <xdr:row>79</xdr:row>
      <xdr:rowOff>19355</xdr:rowOff>
    </xdr:to>
    <xdr:cxnSp macro="">
      <xdr:nvCxnSpPr>
        <xdr:cNvPr id="252" name="直線コネクタ 251"/>
        <xdr:cNvCxnSpPr/>
      </xdr:nvCxnSpPr>
      <xdr:spPr>
        <a:xfrm>
          <a:off x="10388600" y="135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95114</xdr:rowOff>
    </xdr:from>
    <xdr:ext cx="469744" cy="259045"/>
    <xdr:sp macro="" textlink="">
      <xdr:nvSpPr>
        <xdr:cNvPr id="253" name="【公営住宅】&#10;一人当たり面積平均値テキスト"/>
        <xdr:cNvSpPr txBox="1"/>
      </xdr:nvSpPr>
      <xdr:spPr>
        <a:xfrm>
          <a:off x="10566400" y="14154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116687</xdr:rowOff>
    </xdr:from>
    <xdr:to>
      <xdr:col>15</xdr:col>
      <xdr:colOff>231775</xdr:colOff>
      <xdr:row>83</xdr:row>
      <xdr:rowOff>46837</xdr:rowOff>
    </xdr:to>
    <xdr:sp macro="" textlink="">
      <xdr:nvSpPr>
        <xdr:cNvPr id="254" name="フローチャート : 判断 253"/>
        <xdr:cNvSpPr/>
      </xdr:nvSpPr>
      <xdr:spPr>
        <a:xfrm>
          <a:off x="10426700" y="141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71425</xdr:rowOff>
    </xdr:from>
    <xdr:to>
      <xdr:col>14</xdr:col>
      <xdr:colOff>79375</xdr:colOff>
      <xdr:row>83</xdr:row>
      <xdr:rowOff>1575</xdr:rowOff>
    </xdr:to>
    <xdr:sp macro="" textlink="">
      <xdr:nvSpPr>
        <xdr:cNvPr id="255" name="フローチャート : 判断 254"/>
        <xdr:cNvSpPr/>
      </xdr:nvSpPr>
      <xdr:spPr>
        <a:xfrm>
          <a:off x="9588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131318</xdr:rowOff>
    </xdr:from>
    <xdr:to>
      <xdr:col>14</xdr:col>
      <xdr:colOff>79375</xdr:colOff>
      <xdr:row>84</xdr:row>
      <xdr:rowOff>61468</xdr:rowOff>
    </xdr:to>
    <xdr:sp macro="" textlink="">
      <xdr:nvSpPr>
        <xdr:cNvPr id="261" name="円/楕円 260"/>
        <xdr:cNvSpPr/>
      </xdr:nvSpPr>
      <xdr:spPr>
        <a:xfrm>
          <a:off x="9588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18102</xdr:rowOff>
    </xdr:from>
    <xdr:ext cx="469744" cy="259045"/>
    <xdr:sp macro="" textlink="">
      <xdr:nvSpPr>
        <xdr:cNvPr id="262" name="n_1aveValue【公営住宅】&#10;一人当たり面積"/>
        <xdr:cNvSpPr txBox="1"/>
      </xdr:nvSpPr>
      <xdr:spPr>
        <a:xfrm>
          <a:off x="93917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52595</xdr:rowOff>
    </xdr:from>
    <xdr:ext cx="469744" cy="259045"/>
    <xdr:sp macro="" textlink="">
      <xdr:nvSpPr>
        <xdr:cNvPr id="263" name="n_1mainValue【公営住宅】&#10;一人当たり面積"/>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74" name="直線コネクタ 2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5" name="テキスト ボックス 27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6" name="直線コネクタ 2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7" name="テキスト ボックス 2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8" name="直線コネクタ 2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9" name="テキスト ボックス 2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0" name="直線コネクタ 2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1" name="テキスト ボックス 2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2" name="直線コネクタ 2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3" name="テキスト ボックス 28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5" name="テキスト ボックス 28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55245</xdr:rowOff>
    </xdr:from>
    <xdr:to>
      <xdr:col>6</xdr:col>
      <xdr:colOff>510540</xdr:colOff>
      <xdr:row>108</xdr:row>
      <xdr:rowOff>142875</xdr:rowOff>
    </xdr:to>
    <xdr:cxnSp macro="">
      <xdr:nvCxnSpPr>
        <xdr:cNvPr id="287" name="直線コネクタ 286"/>
        <xdr:cNvCxnSpPr/>
      </xdr:nvCxnSpPr>
      <xdr:spPr>
        <a:xfrm flipV="1">
          <a:off x="4634865" y="172002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146702</xdr:rowOff>
    </xdr:from>
    <xdr:ext cx="340478" cy="259045"/>
    <xdr:sp macro="" textlink="">
      <xdr:nvSpPr>
        <xdr:cNvPr id="288" name="【港湾・漁港】&#10;有形固定資産減価償却率最小値テキスト"/>
        <xdr:cNvSpPr txBox="1"/>
      </xdr:nvSpPr>
      <xdr:spPr>
        <a:xfrm>
          <a:off x="4724400" y="1866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422275</xdr:colOff>
      <xdr:row>108</xdr:row>
      <xdr:rowOff>142875</xdr:rowOff>
    </xdr:from>
    <xdr:to>
      <xdr:col>6</xdr:col>
      <xdr:colOff>600075</xdr:colOff>
      <xdr:row>108</xdr:row>
      <xdr:rowOff>142875</xdr:rowOff>
    </xdr:to>
    <xdr:cxnSp macro="">
      <xdr:nvCxnSpPr>
        <xdr:cNvPr id="289" name="直線コネクタ 288"/>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1922</xdr:rowOff>
    </xdr:from>
    <xdr:ext cx="405111" cy="259045"/>
    <xdr:sp macro="" textlink="">
      <xdr:nvSpPr>
        <xdr:cNvPr id="290" name="【港湾・漁港】&#10;有形固定資産減価償却率最大値テキスト"/>
        <xdr:cNvSpPr txBox="1"/>
      </xdr:nvSpPr>
      <xdr:spPr>
        <a:xfrm>
          <a:off x="47244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6</xdr:col>
      <xdr:colOff>422275</xdr:colOff>
      <xdr:row>100</xdr:row>
      <xdr:rowOff>55245</xdr:rowOff>
    </xdr:from>
    <xdr:to>
      <xdr:col>6</xdr:col>
      <xdr:colOff>600075</xdr:colOff>
      <xdr:row>100</xdr:row>
      <xdr:rowOff>55245</xdr:rowOff>
    </xdr:to>
    <xdr:cxnSp macro="">
      <xdr:nvCxnSpPr>
        <xdr:cNvPr id="291" name="直線コネクタ 290"/>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59072</xdr:rowOff>
    </xdr:from>
    <xdr:ext cx="405111" cy="259045"/>
    <xdr:sp macro="" textlink="">
      <xdr:nvSpPr>
        <xdr:cNvPr id="292" name="【港湾・漁港】&#10;有形固定資産減価償却率平均値テキスト"/>
        <xdr:cNvSpPr txBox="1"/>
      </xdr:nvSpPr>
      <xdr:spPr>
        <a:xfrm>
          <a:off x="4724400" y="17375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80645</xdr:rowOff>
    </xdr:from>
    <xdr:to>
      <xdr:col>6</xdr:col>
      <xdr:colOff>561975</xdr:colOff>
      <xdr:row>102</xdr:row>
      <xdr:rowOff>10795</xdr:rowOff>
    </xdr:to>
    <xdr:sp macro="" textlink="">
      <xdr:nvSpPr>
        <xdr:cNvPr id="293" name="フローチャート : 判断 292"/>
        <xdr:cNvSpPr/>
      </xdr:nvSpPr>
      <xdr:spPr>
        <a:xfrm>
          <a:off x="4584700" y="1739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120650</xdr:rowOff>
    </xdr:from>
    <xdr:to>
      <xdr:col>5</xdr:col>
      <xdr:colOff>409575</xdr:colOff>
      <xdr:row>102</xdr:row>
      <xdr:rowOff>50800</xdr:rowOff>
    </xdr:to>
    <xdr:sp macro="" textlink="">
      <xdr:nvSpPr>
        <xdr:cNvPr id="294" name="フローチャート : 判断 293"/>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92075</xdr:rowOff>
    </xdr:from>
    <xdr:to>
      <xdr:col>5</xdr:col>
      <xdr:colOff>409575</xdr:colOff>
      <xdr:row>103</xdr:row>
      <xdr:rowOff>22225</xdr:rowOff>
    </xdr:to>
    <xdr:sp macro="" textlink="">
      <xdr:nvSpPr>
        <xdr:cNvPr id="300" name="円/楕円 299"/>
        <xdr:cNvSpPr/>
      </xdr:nvSpPr>
      <xdr:spPr>
        <a:xfrm>
          <a:off x="3746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67327</xdr:rowOff>
    </xdr:from>
    <xdr:ext cx="405111" cy="259045"/>
    <xdr:sp macro="" textlink="">
      <xdr:nvSpPr>
        <xdr:cNvPr id="301" name="n_1aveValue【港湾・漁港】&#10;有形固定資産減価償却率"/>
        <xdr:cNvSpPr txBox="1"/>
      </xdr:nvSpPr>
      <xdr:spPr>
        <a:xfrm>
          <a:off x="3582043"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13352</xdr:rowOff>
    </xdr:from>
    <xdr:ext cx="405111" cy="259045"/>
    <xdr:sp macro="" textlink="">
      <xdr:nvSpPr>
        <xdr:cNvPr id="302" name="n_1mainValue【港湾・漁港】&#10;有形固定資産減価償却率"/>
        <xdr:cNvSpPr txBox="1"/>
      </xdr:nvSpPr>
      <xdr:spPr>
        <a:xfrm>
          <a:off x="3582043"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0" name="正方形/長方形 3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1" name="テキスト ボックス 3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2" name="直線コネクタ 3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3" name="直線コネクタ 3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4" name="テキスト ボックス 31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5" name="直線コネクタ 3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16" name="テキスト ボックス 315"/>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7" name="直線コネクタ 3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18" name="テキスト ボックス 317"/>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9" name="直線コネクタ 3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20" name="テキスト ボックス 319"/>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1" name="直線コネクタ 3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22" name="テキスト ボックス 32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4" name="テキスト ボックス 32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80772</xdr:rowOff>
    </xdr:from>
    <xdr:to>
      <xdr:col>15</xdr:col>
      <xdr:colOff>180340</xdr:colOff>
      <xdr:row>108</xdr:row>
      <xdr:rowOff>151168</xdr:rowOff>
    </xdr:to>
    <xdr:cxnSp macro="">
      <xdr:nvCxnSpPr>
        <xdr:cNvPr id="326" name="直線コネクタ 325"/>
        <xdr:cNvCxnSpPr/>
      </xdr:nvCxnSpPr>
      <xdr:spPr>
        <a:xfrm flipV="1">
          <a:off x="10476865" y="17054322"/>
          <a:ext cx="0" cy="161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154995</xdr:rowOff>
    </xdr:from>
    <xdr:ext cx="313932" cy="259045"/>
    <xdr:sp macro="" textlink="">
      <xdr:nvSpPr>
        <xdr:cNvPr id="327" name="【港湾・漁港】&#10;一人当たり有形固定資産（償却資産）額最小値テキスト"/>
        <xdr:cNvSpPr txBox="1"/>
      </xdr:nvSpPr>
      <xdr:spPr>
        <a:xfrm>
          <a:off x="10566400" y="18671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15</xdr:col>
      <xdr:colOff>92075</xdr:colOff>
      <xdr:row>108</xdr:row>
      <xdr:rowOff>151168</xdr:rowOff>
    </xdr:from>
    <xdr:to>
      <xdr:col>15</xdr:col>
      <xdr:colOff>269875</xdr:colOff>
      <xdr:row>108</xdr:row>
      <xdr:rowOff>151168</xdr:rowOff>
    </xdr:to>
    <xdr:cxnSp macro="">
      <xdr:nvCxnSpPr>
        <xdr:cNvPr id="328" name="直線コネクタ 327"/>
        <xdr:cNvCxnSpPr/>
      </xdr:nvCxnSpPr>
      <xdr:spPr>
        <a:xfrm>
          <a:off x="10388600" y="1866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27449</xdr:rowOff>
    </xdr:from>
    <xdr:ext cx="599010" cy="259045"/>
    <xdr:sp macro="" textlink="">
      <xdr:nvSpPr>
        <xdr:cNvPr id="329" name="【港湾・漁港】&#10;一人当たり有形固定資産（償却資産）額最大値テキスト"/>
        <xdr:cNvSpPr txBox="1"/>
      </xdr:nvSpPr>
      <xdr:spPr>
        <a:xfrm>
          <a:off x="10566400" y="168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127,140</a:t>
          </a:r>
          <a:endParaRPr kumimoji="1" lang="ja-JP" altLang="en-US" sz="1000" b="1">
            <a:latin typeface="ＭＳ Ｐゴシック"/>
          </a:endParaRPr>
        </a:p>
      </xdr:txBody>
    </xdr:sp>
    <xdr:clientData/>
  </xdr:oneCellAnchor>
  <xdr:twoCellAnchor>
    <xdr:from>
      <xdr:col>15</xdr:col>
      <xdr:colOff>92075</xdr:colOff>
      <xdr:row>99</xdr:row>
      <xdr:rowOff>80772</xdr:rowOff>
    </xdr:from>
    <xdr:to>
      <xdr:col>15</xdr:col>
      <xdr:colOff>269875</xdr:colOff>
      <xdr:row>99</xdr:row>
      <xdr:rowOff>80772</xdr:rowOff>
    </xdr:to>
    <xdr:cxnSp macro="">
      <xdr:nvCxnSpPr>
        <xdr:cNvPr id="330" name="直線コネクタ 329"/>
        <xdr:cNvCxnSpPr/>
      </xdr:nvCxnSpPr>
      <xdr:spPr>
        <a:xfrm>
          <a:off x="10388600" y="170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164470</xdr:rowOff>
    </xdr:from>
    <xdr:ext cx="534377" cy="259045"/>
    <xdr:sp macro="" textlink="">
      <xdr:nvSpPr>
        <xdr:cNvPr id="331" name="【港湾・漁港】&#10;一人当たり有形固定資産（償却資産）額平均値テキスト"/>
        <xdr:cNvSpPr txBox="1"/>
      </xdr:nvSpPr>
      <xdr:spPr>
        <a:xfrm>
          <a:off x="10566400" y="1782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60,851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14593</xdr:rowOff>
    </xdr:from>
    <xdr:to>
      <xdr:col>15</xdr:col>
      <xdr:colOff>231775</xdr:colOff>
      <xdr:row>104</xdr:row>
      <xdr:rowOff>116193</xdr:rowOff>
    </xdr:to>
    <xdr:sp macro="" textlink="">
      <xdr:nvSpPr>
        <xdr:cNvPr id="332" name="フローチャート : 判断 331"/>
        <xdr:cNvSpPr/>
      </xdr:nvSpPr>
      <xdr:spPr>
        <a:xfrm>
          <a:off x="10426700" y="178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168097</xdr:rowOff>
    </xdr:from>
    <xdr:to>
      <xdr:col>14</xdr:col>
      <xdr:colOff>79375</xdr:colOff>
      <xdr:row>104</xdr:row>
      <xdr:rowOff>98247</xdr:rowOff>
    </xdr:to>
    <xdr:sp macro="" textlink="">
      <xdr:nvSpPr>
        <xdr:cNvPr id="333" name="フローチャート : 判断 332"/>
        <xdr:cNvSpPr/>
      </xdr:nvSpPr>
      <xdr:spPr>
        <a:xfrm>
          <a:off x="9588500" y="1782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82080</xdr:rowOff>
    </xdr:from>
    <xdr:to>
      <xdr:col>14</xdr:col>
      <xdr:colOff>79375</xdr:colOff>
      <xdr:row>109</xdr:row>
      <xdr:rowOff>12230</xdr:rowOff>
    </xdr:to>
    <xdr:sp macro="" textlink="">
      <xdr:nvSpPr>
        <xdr:cNvPr id="339" name="円/楕円 338"/>
        <xdr:cNvSpPr/>
      </xdr:nvSpPr>
      <xdr:spPr>
        <a:xfrm>
          <a:off x="9588500" y="185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102</xdr:row>
      <xdr:rowOff>114774</xdr:rowOff>
    </xdr:from>
    <xdr:ext cx="534377" cy="259045"/>
    <xdr:sp macro="" textlink="">
      <xdr:nvSpPr>
        <xdr:cNvPr id="340" name="n_1aveValue【港湾・漁港】&#10;一人当たり有形固定資産（償却資産）額"/>
        <xdr:cNvSpPr txBox="1"/>
      </xdr:nvSpPr>
      <xdr:spPr>
        <a:xfrm>
          <a:off x="9359411" y="17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62,264</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3357</xdr:rowOff>
    </xdr:from>
    <xdr:ext cx="469744" cy="259045"/>
    <xdr:sp macro="" textlink="">
      <xdr:nvSpPr>
        <xdr:cNvPr id="341" name="n_1mainValue【港湾・漁港】&#10;一人当たり有形固定資産（償却資産）額"/>
        <xdr:cNvSpPr txBox="1"/>
      </xdr:nvSpPr>
      <xdr:spPr>
        <a:xfrm>
          <a:off x="9391727" y="1869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2" name="テキスト ボックス 35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3" name="直線コネクタ 3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4" name="テキスト ボックス 35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5" name="直線コネクタ 3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6" name="テキスト ボックス 3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7" name="直線コネクタ 3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8" name="テキスト ボックス 3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9" name="直線コネクタ 3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0" name="テキスト ボックス 3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1" name="直線コネクタ 3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62" name="テキスト ボックス 36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41910</xdr:rowOff>
    </xdr:from>
    <xdr:to>
      <xdr:col>23</xdr:col>
      <xdr:colOff>516889</xdr:colOff>
      <xdr:row>41</xdr:row>
      <xdr:rowOff>160020</xdr:rowOff>
    </xdr:to>
    <xdr:cxnSp macro="">
      <xdr:nvCxnSpPr>
        <xdr:cNvPr id="366" name="直線コネクタ 365"/>
        <xdr:cNvCxnSpPr/>
      </xdr:nvCxnSpPr>
      <xdr:spPr>
        <a:xfrm flipV="1">
          <a:off x="16318864" y="604266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163847</xdr:rowOff>
    </xdr:from>
    <xdr:ext cx="405111" cy="259045"/>
    <xdr:sp macro="" textlink="">
      <xdr:nvSpPr>
        <xdr:cNvPr id="367" name="【認定こども園・幼稚園・保育所】&#10;有形固定資産減価償却率最小値テキスト"/>
        <xdr:cNvSpPr txBox="1"/>
      </xdr:nvSpPr>
      <xdr:spPr>
        <a:xfrm>
          <a:off x="164084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23</xdr:col>
      <xdr:colOff>428625</xdr:colOff>
      <xdr:row>41</xdr:row>
      <xdr:rowOff>160020</xdr:rowOff>
    </xdr:from>
    <xdr:to>
      <xdr:col>23</xdr:col>
      <xdr:colOff>606425</xdr:colOff>
      <xdr:row>41</xdr:row>
      <xdr:rowOff>160020</xdr:rowOff>
    </xdr:to>
    <xdr:cxnSp macro="">
      <xdr:nvCxnSpPr>
        <xdr:cNvPr id="368" name="直線コネクタ 367"/>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160037</xdr:rowOff>
    </xdr:from>
    <xdr:ext cx="405111" cy="259045"/>
    <xdr:sp macro="" textlink="">
      <xdr:nvSpPr>
        <xdr:cNvPr id="369" name="【認定こども園・幼稚園・保育所】&#10;有形固定資産減価償却率最大値テキスト"/>
        <xdr:cNvSpPr txBox="1"/>
      </xdr:nvSpPr>
      <xdr:spPr>
        <a:xfrm>
          <a:off x="16408400"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35</xdr:row>
      <xdr:rowOff>41910</xdr:rowOff>
    </xdr:from>
    <xdr:to>
      <xdr:col>23</xdr:col>
      <xdr:colOff>606425</xdr:colOff>
      <xdr:row>35</xdr:row>
      <xdr:rowOff>41910</xdr:rowOff>
    </xdr:to>
    <xdr:cxnSp macro="">
      <xdr:nvCxnSpPr>
        <xdr:cNvPr id="370" name="直線コネクタ 369"/>
        <xdr:cNvCxnSpPr/>
      </xdr:nvCxnSpPr>
      <xdr:spPr>
        <a:xfrm>
          <a:off x="16230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110507</xdr:rowOff>
    </xdr:from>
    <xdr:ext cx="405111" cy="259045"/>
    <xdr:sp macro="" textlink="">
      <xdr:nvSpPr>
        <xdr:cNvPr id="371" name="【認定こども園・幼稚園・保育所】&#10;有形固定資産減価償却率平均値テキスト"/>
        <xdr:cNvSpPr txBox="1"/>
      </xdr:nvSpPr>
      <xdr:spPr>
        <a:xfrm>
          <a:off x="164084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132080</xdr:rowOff>
    </xdr:from>
    <xdr:to>
      <xdr:col>23</xdr:col>
      <xdr:colOff>568325</xdr:colOff>
      <xdr:row>38</xdr:row>
      <xdr:rowOff>62230</xdr:rowOff>
    </xdr:to>
    <xdr:sp macro="" textlink="">
      <xdr:nvSpPr>
        <xdr:cNvPr id="372" name="フローチャート : 判断 371"/>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116840</xdr:rowOff>
    </xdr:from>
    <xdr:to>
      <xdr:col>22</xdr:col>
      <xdr:colOff>415925</xdr:colOff>
      <xdr:row>38</xdr:row>
      <xdr:rowOff>46990</xdr:rowOff>
    </xdr:to>
    <xdr:sp macro="" textlink="">
      <xdr:nvSpPr>
        <xdr:cNvPr id="373" name="フローチャート : 判断 372"/>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90170</xdr:rowOff>
    </xdr:from>
    <xdr:to>
      <xdr:col>22</xdr:col>
      <xdr:colOff>415925</xdr:colOff>
      <xdr:row>35</xdr:row>
      <xdr:rowOff>20320</xdr:rowOff>
    </xdr:to>
    <xdr:sp macro="" textlink="">
      <xdr:nvSpPr>
        <xdr:cNvPr id="379" name="円/楕円 378"/>
        <xdr:cNvSpPr/>
      </xdr:nvSpPr>
      <xdr:spPr>
        <a:xfrm>
          <a:off x="15430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38117</xdr:rowOff>
    </xdr:from>
    <xdr:ext cx="405111" cy="259045"/>
    <xdr:sp macro="" textlink="">
      <xdr:nvSpPr>
        <xdr:cNvPr id="380" name="n_1aveValue【認定こども園・幼稚園・保育所】&#10;有形固定資産減価償却率"/>
        <xdr:cNvSpPr txBox="1"/>
      </xdr:nvSpPr>
      <xdr:spPr>
        <a:xfrm>
          <a:off x="15266043"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36847</xdr:rowOff>
    </xdr:from>
    <xdr:ext cx="405111" cy="259045"/>
    <xdr:sp macro="" textlink="">
      <xdr:nvSpPr>
        <xdr:cNvPr id="381" name="n_1mainValue【認定こども園・幼稚園・保育所】&#10;有形固定資産減価償却率"/>
        <xdr:cNvSpPr txBox="1"/>
      </xdr:nvSpPr>
      <xdr:spPr>
        <a:xfrm>
          <a:off x="15266043"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14478</xdr:rowOff>
    </xdr:from>
    <xdr:to>
      <xdr:col>32</xdr:col>
      <xdr:colOff>186689</xdr:colOff>
      <xdr:row>41</xdr:row>
      <xdr:rowOff>96774</xdr:rowOff>
    </xdr:to>
    <xdr:cxnSp macro="">
      <xdr:nvCxnSpPr>
        <xdr:cNvPr id="403" name="直線コネクタ 402"/>
        <xdr:cNvCxnSpPr/>
      </xdr:nvCxnSpPr>
      <xdr:spPr>
        <a:xfrm flipV="1">
          <a:off x="22160864" y="567232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04"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05" name="直線コネクタ 404"/>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132605</xdr:rowOff>
    </xdr:from>
    <xdr:ext cx="469744" cy="259045"/>
    <xdr:sp macro="" textlink="">
      <xdr:nvSpPr>
        <xdr:cNvPr id="406" name="【認定こども園・幼稚園・保育所】&#10;一人当たり面積最大値テキスト"/>
        <xdr:cNvSpPr txBox="1"/>
      </xdr:nvSpPr>
      <xdr:spPr>
        <a:xfrm>
          <a:off x="222504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0.163</a:t>
          </a:r>
          <a:endParaRPr kumimoji="1" lang="ja-JP" altLang="en-US" sz="1000" b="1">
            <a:latin typeface="ＭＳ Ｐゴシック"/>
          </a:endParaRPr>
        </a:p>
      </xdr:txBody>
    </xdr:sp>
    <xdr:clientData/>
  </xdr:oneCellAnchor>
  <xdr:twoCellAnchor>
    <xdr:from>
      <xdr:col>32</xdr:col>
      <xdr:colOff>98425</xdr:colOff>
      <xdr:row>33</xdr:row>
      <xdr:rowOff>14478</xdr:rowOff>
    </xdr:from>
    <xdr:to>
      <xdr:col>32</xdr:col>
      <xdr:colOff>276225</xdr:colOff>
      <xdr:row>33</xdr:row>
      <xdr:rowOff>14478</xdr:rowOff>
    </xdr:to>
    <xdr:cxnSp macro="">
      <xdr:nvCxnSpPr>
        <xdr:cNvPr id="407" name="直線コネクタ 406"/>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28973</xdr:rowOff>
    </xdr:from>
    <xdr:ext cx="469744" cy="259045"/>
    <xdr:sp macro="" textlink="">
      <xdr:nvSpPr>
        <xdr:cNvPr id="408" name="【認定こども園・幼稚園・保育所】&#10;一人当たり面積平均値テキスト"/>
        <xdr:cNvSpPr txBox="1"/>
      </xdr:nvSpPr>
      <xdr:spPr>
        <a:xfrm>
          <a:off x="22250400" y="671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409" name="フローチャート : 判断 408"/>
        <xdr:cNvSpPr/>
      </xdr:nvSpPr>
      <xdr:spPr>
        <a:xfrm>
          <a:off x="22110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167132</xdr:rowOff>
    </xdr:from>
    <xdr:to>
      <xdr:col>31</xdr:col>
      <xdr:colOff>85725</xdr:colOff>
      <xdr:row>39</xdr:row>
      <xdr:rowOff>97282</xdr:rowOff>
    </xdr:to>
    <xdr:sp macro="" textlink="">
      <xdr:nvSpPr>
        <xdr:cNvPr id="410" name="フローチャート : 判断 409"/>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128270</xdr:rowOff>
    </xdr:from>
    <xdr:to>
      <xdr:col>31</xdr:col>
      <xdr:colOff>85725</xdr:colOff>
      <xdr:row>38</xdr:row>
      <xdr:rowOff>58420</xdr:rowOff>
    </xdr:to>
    <xdr:sp macro="" textlink="">
      <xdr:nvSpPr>
        <xdr:cNvPr id="416" name="円/楕円 415"/>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88409</xdr:rowOff>
    </xdr:from>
    <xdr:ext cx="469744" cy="259045"/>
    <xdr:sp macro="" textlink="">
      <xdr:nvSpPr>
        <xdr:cNvPr id="417" name="n_1ave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74947</xdr:rowOff>
    </xdr:from>
    <xdr:ext cx="469744" cy="259045"/>
    <xdr:sp macro="" textlink="">
      <xdr:nvSpPr>
        <xdr:cNvPr id="418"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1" name="テキスト ボックス 4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102870</xdr:rowOff>
    </xdr:to>
    <xdr:cxnSp macro="">
      <xdr:nvCxnSpPr>
        <xdr:cNvPr id="443" name="直線コネクタ 442"/>
        <xdr:cNvCxnSpPr/>
      </xdr:nvCxnSpPr>
      <xdr:spPr>
        <a:xfrm flipV="1">
          <a:off x="16318864" y="946404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44"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45" name="直線コネクタ 44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46"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47" name="直線コネクタ 446"/>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114317</xdr:rowOff>
    </xdr:from>
    <xdr:ext cx="405111" cy="259045"/>
    <xdr:sp macro="" textlink="">
      <xdr:nvSpPr>
        <xdr:cNvPr id="448" name="【学校施設】&#10;有形固定資産減価償却率平均値テキスト"/>
        <xdr:cNvSpPr txBox="1"/>
      </xdr:nvSpPr>
      <xdr:spPr>
        <a:xfrm>
          <a:off x="164084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49" name="フローチャート : 判断 448"/>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78740</xdr:rowOff>
    </xdr:from>
    <xdr:to>
      <xdr:col>22</xdr:col>
      <xdr:colOff>415925</xdr:colOff>
      <xdr:row>59</xdr:row>
      <xdr:rowOff>8890</xdr:rowOff>
    </xdr:to>
    <xdr:sp macro="" textlink="">
      <xdr:nvSpPr>
        <xdr:cNvPr id="450" name="フローチャート : 判断 449"/>
        <xdr:cNvSpPr/>
      </xdr:nvSpPr>
      <xdr:spPr>
        <a:xfrm>
          <a:off x="15430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82550</xdr:rowOff>
    </xdr:from>
    <xdr:to>
      <xdr:col>22</xdr:col>
      <xdr:colOff>415925</xdr:colOff>
      <xdr:row>58</xdr:row>
      <xdr:rowOff>12700</xdr:rowOff>
    </xdr:to>
    <xdr:sp macro="" textlink="">
      <xdr:nvSpPr>
        <xdr:cNvPr id="456" name="円/楕円 455"/>
        <xdr:cNvSpPr/>
      </xdr:nvSpPr>
      <xdr:spPr>
        <a:xfrm>
          <a:off x="1543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17</xdr:rowOff>
    </xdr:from>
    <xdr:ext cx="405111" cy="259045"/>
    <xdr:sp macro="" textlink="">
      <xdr:nvSpPr>
        <xdr:cNvPr id="457" name="n_1aveValue【学校施設】&#10;有形固定資産減価償却率"/>
        <xdr:cNvSpPr txBox="1"/>
      </xdr:nvSpPr>
      <xdr:spPr>
        <a:xfrm>
          <a:off x="15266043"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29227</xdr:rowOff>
    </xdr:from>
    <xdr:ext cx="405111" cy="259045"/>
    <xdr:sp macro="" textlink="">
      <xdr:nvSpPr>
        <xdr:cNvPr id="458" name="n_1mainValue【学校施設】&#10;有形固定資産減価償却率"/>
        <xdr:cNvSpPr txBox="1"/>
      </xdr:nvSpPr>
      <xdr:spPr>
        <a:xfrm>
          <a:off x="15266043"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9" name="正方形/長方形 4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0" name="正方形/長方形 4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1" name="正方形/長方形 4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2" name="正方形/長方形 4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3" name="正方形/長方形 4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4" name="正方形/長方形 4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5" name="正方形/長方形 4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6" name="正方形/長方形 4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7" name="テキスト ボックス 4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8" name="直線コネクタ 4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9" name="テキスト ボックス 4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70" name="直線コネクタ 46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71" name="テキスト ボックス 47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72" name="直線コネクタ 4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73" name="テキスト ボックス 4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74" name="直線コネクタ 47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75" name="テキスト ボックス 47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78" name="直線コネクタ 47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79" name="テキスト ボックス 47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80" name="直線コネクタ 47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81" name="テキスト ボックス 48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82" name="直線コネクタ 48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83" name="テキスト ボックス 48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128588</xdr:rowOff>
    </xdr:from>
    <xdr:to>
      <xdr:col>32</xdr:col>
      <xdr:colOff>186689</xdr:colOff>
      <xdr:row>63</xdr:row>
      <xdr:rowOff>162878</xdr:rowOff>
    </xdr:to>
    <xdr:cxnSp macro="">
      <xdr:nvCxnSpPr>
        <xdr:cNvPr id="487" name="直線コネクタ 486"/>
        <xdr:cNvCxnSpPr/>
      </xdr:nvCxnSpPr>
      <xdr:spPr>
        <a:xfrm flipV="1">
          <a:off x="22160864" y="955833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166705</xdr:rowOff>
    </xdr:from>
    <xdr:ext cx="469744" cy="259045"/>
    <xdr:sp macro="" textlink="">
      <xdr:nvSpPr>
        <xdr:cNvPr id="488" name="【学校施設】&#10;一人当たり面積最小値テキスト"/>
        <xdr:cNvSpPr txBox="1"/>
      </xdr:nvSpPr>
      <xdr:spPr>
        <a:xfrm>
          <a:off x="22250400"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0.963</a:t>
          </a:r>
          <a:endParaRPr kumimoji="1" lang="ja-JP" altLang="en-US" sz="1000" b="1">
            <a:latin typeface="ＭＳ Ｐゴシック"/>
          </a:endParaRPr>
        </a:p>
      </xdr:txBody>
    </xdr:sp>
    <xdr:clientData/>
  </xdr:oneCellAnchor>
  <xdr:twoCellAnchor>
    <xdr:from>
      <xdr:col>32</xdr:col>
      <xdr:colOff>98425</xdr:colOff>
      <xdr:row>63</xdr:row>
      <xdr:rowOff>162878</xdr:rowOff>
    </xdr:from>
    <xdr:to>
      <xdr:col>32</xdr:col>
      <xdr:colOff>276225</xdr:colOff>
      <xdr:row>63</xdr:row>
      <xdr:rowOff>162878</xdr:rowOff>
    </xdr:to>
    <xdr:cxnSp macro="">
      <xdr:nvCxnSpPr>
        <xdr:cNvPr id="489" name="直線コネクタ 488"/>
        <xdr:cNvCxnSpPr/>
      </xdr:nvCxnSpPr>
      <xdr:spPr>
        <a:xfrm>
          <a:off x="22072600" y="1096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75265</xdr:rowOff>
    </xdr:from>
    <xdr:ext cx="469744" cy="259045"/>
    <xdr:sp macro="" textlink="">
      <xdr:nvSpPr>
        <xdr:cNvPr id="490" name="【学校施設】&#10;一人当たり面積最大値テキスト"/>
        <xdr:cNvSpPr txBox="1"/>
      </xdr:nvSpPr>
      <xdr:spPr>
        <a:xfrm>
          <a:off x="22250400" y="93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32</xdr:col>
      <xdr:colOff>98425</xdr:colOff>
      <xdr:row>55</xdr:row>
      <xdr:rowOff>128588</xdr:rowOff>
    </xdr:from>
    <xdr:to>
      <xdr:col>32</xdr:col>
      <xdr:colOff>276225</xdr:colOff>
      <xdr:row>55</xdr:row>
      <xdr:rowOff>128588</xdr:rowOff>
    </xdr:to>
    <xdr:cxnSp macro="">
      <xdr:nvCxnSpPr>
        <xdr:cNvPr id="491" name="直線コネクタ 490"/>
        <xdr:cNvCxnSpPr/>
      </xdr:nvCxnSpPr>
      <xdr:spPr>
        <a:xfrm>
          <a:off x="22072600" y="955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90505</xdr:rowOff>
    </xdr:from>
    <xdr:ext cx="469744" cy="259045"/>
    <xdr:sp macro="" textlink="">
      <xdr:nvSpPr>
        <xdr:cNvPr id="492" name="【学校施設】&#10;一人当たり面積平均値テキスト"/>
        <xdr:cNvSpPr txBox="1"/>
      </xdr:nvSpPr>
      <xdr:spPr>
        <a:xfrm>
          <a:off x="22250400" y="10377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112078</xdr:rowOff>
    </xdr:from>
    <xdr:to>
      <xdr:col>32</xdr:col>
      <xdr:colOff>238125</xdr:colOff>
      <xdr:row>61</xdr:row>
      <xdr:rowOff>42228</xdr:rowOff>
    </xdr:to>
    <xdr:sp macro="" textlink="">
      <xdr:nvSpPr>
        <xdr:cNvPr id="493" name="フローチャート : 判断 492"/>
        <xdr:cNvSpPr/>
      </xdr:nvSpPr>
      <xdr:spPr>
        <a:xfrm>
          <a:off x="22110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17780</xdr:rowOff>
    </xdr:from>
    <xdr:to>
      <xdr:col>31</xdr:col>
      <xdr:colOff>85725</xdr:colOff>
      <xdr:row>60</xdr:row>
      <xdr:rowOff>119380</xdr:rowOff>
    </xdr:to>
    <xdr:sp macro="" textlink="">
      <xdr:nvSpPr>
        <xdr:cNvPr id="494" name="フローチャート : 判断 493"/>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14922</xdr:rowOff>
    </xdr:from>
    <xdr:to>
      <xdr:col>31</xdr:col>
      <xdr:colOff>85725</xdr:colOff>
      <xdr:row>60</xdr:row>
      <xdr:rowOff>116522</xdr:rowOff>
    </xdr:to>
    <xdr:sp macro="" textlink="">
      <xdr:nvSpPr>
        <xdr:cNvPr id="500" name="円/楕円 499"/>
        <xdr:cNvSpPr/>
      </xdr:nvSpPr>
      <xdr:spPr>
        <a:xfrm>
          <a:off x="212725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110507</xdr:rowOff>
    </xdr:from>
    <xdr:ext cx="469744" cy="259045"/>
    <xdr:sp macro="" textlink="">
      <xdr:nvSpPr>
        <xdr:cNvPr id="501"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133049</xdr:rowOff>
    </xdr:from>
    <xdr:ext cx="469744" cy="259045"/>
    <xdr:sp macro="" textlink="">
      <xdr:nvSpPr>
        <xdr:cNvPr id="502" name="n_1mainValue【学校施設】&#10;一人当たり面積"/>
        <xdr:cNvSpPr txBox="1"/>
      </xdr:nvSpPr>
      <xdr:spPr>
        <a:xfrm>
          <a:off x="21075727" y="10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3" name="テキスト ボックス 51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4" name="直線コネクタ 51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5" name="テキスト ボックス 51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16" name="直線コネクタ 51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7" name="テキスト ボックス 51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8" name="直線コネクタ 51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9" name="テキスト ボックス 51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0" name="直線コネクタ 51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1" name="テキスト ボックス 52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2" name="直線コネクタ 52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3" name="テキスト ボックス 52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25" name="テキスト ボックス 52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57150</xdr:rowOff>
    </xdr:to>
    <xdr:cxnSp macro="">
      <xdr:nvCxnSpPr>
        <xdr:cNvPr id="527" name="直線コネクタ 526"/>
        <xdr:cNvCxnSpPr/>
      </xdr:nvCxnSpPr>
      <xdr:spPr>
        <a:xfrm flipV="1">
          <a:off x="16318864" y="134112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60977</xdr:rowOff>
    </xdr:from>
    <xdr:ext cx="405111" cy="259045"/>
    <xdr:sp macro="" textlink="">
      <xdr:nvSpPr>
        <xdr:cNvPr id="528" name="【児童館】&#10;有形固定資産減価償却率最小値テキスト"/>
        <xdr:cNvSpPr txBox="1"/>
      </xdr:nvSpPr>
      <xdr:spPr>
        <a:xfrm>
          <a:off x="164084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86</xdr:row>
      <xdr:rowOff>57150</xdr:rowOff>
    </xdr:from>
    <xdr:to>
      <xdr:col>23</xdr:col>
      <xdr:colOff>606425</xdr:colOff>
      <xdr:row>86</xdr:row>
      <xdr:rowOff>57150</xdr:rowOff>
    </xdr:to>
    <xdr:cxnSp macro="">
      <xdr:nvCxnSpPr>
        <xdr:cNvPr id="529" name="直線コネクタ 528"/>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530"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31" name="直線コネクタ 530"/>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160038</xdr:rowOff>
    </xdr:from>
    <xdr:ext cx="405111" cy="259045"/>
    <xdr:sp macro="" textlink="">
      <xdr:nvSpPr>
        <xdr:cNvPr id="532" name="【児童館】&#10;有形固定資産減価償却率平均値テキスト"/>
        <xdr:cNvSpPr txBox="1"/>
      </xdr:nvSpPr>
      <xdr:spPr>
        <a:xfrm>
          <a:off x="164084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533" name="フローチャート : 判断 532"/>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90170</xdr:rowOff>
    </xdr:from>
    <xdr:to>
      <xdr:col>22</xdr:col>
      <xdr:colOff>415925</xdr:colOff>
      <xdr:row>84</xdr:row>
      <xdr:rowOff>20320</xdr:rowOff>
    </xdr:to>
    <xdr:sp macro="" textlink="">
      <xdr:nvSpPr>
        <xdr:cNvPr id="534" name="フローチャート : 判断 533"/>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48261</xdr:rowOff>
    </xdr:from>
    <xdr:to>
      <xdr:col>22</xdr:col>
      <xdr:colOff>415925</xdr:colOff>
      <xdr:row>83</xdr:row>
      <xdr:rowOff>149861</xdr:rowOff>
    </xdr:to>
    <xdr:sp macro="" textlink="">
      <xdr:nvSpPr>
        <xdr:cNvPr id="540" name="円/楕円 539"/>
        <xdr:cNvSpPr/>
      </xdr:nvSpPr>
      <xdr:spPr>
        <a:xfrm>
          <a:off x="15430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11447</xdr:rowOff>
    </xdr:from>
    <xdr:ext cx="405111" cy="259045"/>
    <xdr:sp macro="" textlink="">
      <xdr:nvSpPr>
        <xdr:cNvPr id="541" name="n_1aveValue【児童館】&#10;有形固定資産減価償却率"/>
        <xdr:cNvSpPr txBox="1"/>
      </xdr:nvSpPr>
      <xdr:spPr>
        <a:xfrm>
          <a:off x="15266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166388</xdr:rowOff>
    </xdr:from>
    <xdr:ext cx="405111" cy="259045"/>
    <xdr:sp macro="" textlink="">
      <xdr:nvSpPr>
        <xdr:cNvPr id="542" name="n_1mainValue【児童館】&#10;有形固定資産減価償却率"/>
        <xdr:cNvSpPr txBox="1"/>
      </xdr:nvSpPr>
      <xdr:spPr>
        <a:xfrm>
          <a:off x="15266043"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163830</xdr:rowOff>
    </xdr:from>
    <xdr:to>
      <xdr:col>32</xdr:col>
      <xdr:colOff>186689</xdr:colOff>
      <xdr:row>85</xdr:row>
      <xdr:rowOff>163830</xdr:rowOff>
    </xdr:to>
    <xdr:cxnSp macro="">
      <xdr:nvCxnSpPr>
        <xdr:cNvPr id="564" name="直線コネクタ 563"/>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65"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66" name="直線コネクタ 565"/>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110507</xdr:rowOff>
    </xdr:from>
    <xdr:ext cx="469744" cy="259045"/>
    <xdr:sp macro="" textlink="">
      <xdr:nvSpPr>
        <xdr:cNvPr id="567" name="【児童館】&#10;一人当たり面積最大値テキスト"/>
        <xdr:cNvSpPr txBox="1"/>
      </xdr:nvSpPr>
      <xdr:spPr>
        <a:xfrm>
          <a:off x="22250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77</xdr:row>
      <xdr:rowOff>163830</xdr:rowOff>
    </xdr:from>
    <xdr:to>
      <xdr:col>32</xdr:col>
      <xdr:colOff>276225</xdr:colOff>
      <xdr:row>77</xdr:row>
      <xdr:rowOff>163830</xdr:rowOff>
    </xdr:to>
    <xdr:cxnSp macro="">
      <xdr:nvCxnSpPr>
        <xdr:cNvPr id="568" name="直線コネクタ 56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102888</xdr:rowOff>
    </xdr:from>
    <xdr:ext cx="469744" cy="259045"/>
    <xdr:sp macro="" textlink="">
      <xdr:nvSpPr>
        <xdr:cNvPr id="569" name="【児童館】&#10;一人当たり面積平均値テキスト"/>
        <xdr:cNvSpPr txBox="1"/>
      </xdr:nvSpPr>
      <xdr:spPr>
        <a:xfrm>
          <a:off x="222504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570" name="フローチャート : 判断 569"/>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571" name="フローチャート : 判断 570"/>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67311</xdr:rowOff>
    </xdr:from>
    <xdr:to>
      <xdr:col>31</xdr:col>
      <xdr:colOff>85725</xdr:colOff>
      <xdr:row>77</xdr:row>
      <xdr:rowOff>168911</xdr:rowOff>
    </xdr:to>
    <xdr:sp macro="" textlink="">
      <xdr:nvSpPr>
        <xdr:cNvPr id="577" name="円/楕円 576"/>
        <xdr:cNvSpPr/>
      </xdr:nvSpPr>
      <xdr:spPr>
        <a:xfrm>
          <a:off x="21272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578"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13988</xdr:rowOff>
    </xdr:from>
    <xdr:ext cx="469744" cy="259045"/>
    <xdr:sp macro="" textlink="">
      <xdr:nvSpPr>
        <xdr:cNvPr id="579" name="n_1mainValue【児童館】&#10;一人当たり面積"/>
        <xdr:cNvSpPr txBox="1"/>
      </xdr:nvSpPr>
      <xdr:spPr>
        <a:xfrm>
          <a:off x="210757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0" name="テキスト ボックス 5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1" name="直線コネクタ 5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2" name="テキスト ボックス 5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3" name="直線コネクタ 5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4" name="テキスト ボックス 5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95" name="直線コネクタ 5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96" name="テキスト ボックス 5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97" name="直線コネクタ 5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98" name="テキスト ボックス 59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00" name="テキスト ボックス 59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119635</xdr:rowOff>
    </xdr:to>
    <xdr:cxnSp macro="">
      <xdr:nvCxnSpPr>
        <xdr:cNvPr id="602" name="直線コネクタ 601"/>
        <xdr:cNvCxnSpPr/>
      </xdr:nvCxnSpPr>
      <xdr:spPr>
        <a:xfrm flipV="1">
          <a:off x="16318864" y="174955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123462</xdr:rowOff>
    </xdr:from>
    <xdr:ext cx="405111" cy="259045"/>
    <xdr:sp macro="" textlink="">
      <xdr:nvSpPr>
        <xdr:cNvPr id="603" name="【公民館】&#10;有形固定資産減価償却率最小値テキスト"/>
        <xdr:cNvSpPr txBox="1"/>
      </xdr:nvSpPr>
      <xdr:spPr>
        <a:xfrm>
          <a:off x="164084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oneCellAnchor>
  <xdr:twoCellAnchor>
    <xdr:from>
      <xdr:col>23</xdr:col>
      <xdr:colOff>428625</xdr:colOff>
      <xdr:row>107</xdr:row>
      <xdr:rowOff>119635</xdr:rowOff>
    </xdr:from>
    <xdr:to>
      <xdr:col>23</xdr:col>
      <xdr:colOff>606425</xdr:colOff>
      <xdr:row>107</xdr:row>
      <xdr:rowOff>119635</xdr:rowOff>
    </xdr:to>
    <xdr:cxnSp macro="">
      <xdr:nvCxnSpPr>
        <xdr:cNvPr id="604" name="直線コネクタ 603"/>
        <xdr:cNvCxnSpPr/>
      </xdr:nvCxnSpPr>
      <xdr:spPr>
        <a:xfrm>
          <a:off x="16230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605"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606" name="直線コネクタ 605"/>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40403</xdr:rowOff>
    </xdr:from>
    <xdr:ext cx="405111" cy="259045"/>
    <xdr:sp macro="" textlink="">
      <xdr:nvSpPr>
        <xdr:cNvPr id="607" name="【公民館】&#10;有形固定資産減価償却率平均値テキスト"/>
        <xdr:cNvSpPr txBox="1"/>
      </xdr:nvSpPr>
      <xdr:spPr>
        <a:xfrm>
          <a:off x="164084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61976</xdr:rowOff>
    </xdr:from>
    <xdr:to>
      <xdr:col>23</xdr:col>
      <xdr:colOff>568325</xdr:colOff>
      <xdr:row>104</xdr:row>
      <xdr:rowOff>163576</xdr:rowOff>
    </xdr:to>
    <xdr:sp macro="" textlink="">
      <xdr:nvSpPr>
        <xdr:cNvPr id="608" name="フローチャート : 判断 607"/>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2539</xdr:rowOff>
    </xdr:from>
    <xdr:to>
      <xdr:col>22</xdr:col>
      <xdr:colOff>415925</xdr:colOff>
      <xdr:row>106</xdr:row>
      <xdr:rowOff>104139</xdr:rowOff>
    </xdr:to>
    <xdr:sp macro="" textlink="">
      <xdr:nvSpPr>
        <xdr:cNvPr id="609" name="フローチャート : 判断 608"/>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103124</xdr:rowOff>
    </xdr:from>
    <xdr:to>
      <xdr:col>22</xdr:col>
      <xdr:colOff>415925</xdr:colOff>
      <xdr:row>105</xdr:row>
      <xdr:rowOff>33274</xdr:rowOff>
    </xdr:to>
    <xdr:sp macro="" textlink="">
      <xdr:nvSpPr>
        <xdr:cNvPr id="615" name="円/楕円 614"/>
        <xdr:cNvSpPr/>
      </xdr:nvSpPr>
      <xdr:spPr>
        <a:xfrm>
          <a:off x="15430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95266</xdr:rowOff>
    </xdr:from>
    <xdr:ext cx="405111" cy="259045"/>
    <xdr:sp macro="" textlink="">
      <xdr:nvSpPr>
        <xdr:cNvPr id="616" name="n_1aveValue【公民館】&#10;有形固定資産減価償却率"/>
        <xdr:cNvSpPr txBox="1"/>
      </xdr:nvSpPr>
      <xdr:spPr>
        <a:xfrm>
          <a:off x="15266043"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49801</xdr:rowOff>
    </xdr:from>
    <xdr:ext cx="405111" cy="259045"/>
    <xdr:sp macro="" textlink="">
      <xdr:nvSpPr>
        <xdr:cNvPr id="617" name="n_1mainValue【公民館】&#10;有形固定資産減価償却率"/>
        <xdr:cNvSpPr txBox="1"/>
      </xdr:nvSpPr>
      <xdr:spPr>
        <a:xfrm>
          <a:off x="15266043"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8" name="正方形/長方形 6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9" name="正方形/長方形 6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0" name="正方形/長方形 6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1" name="正方形/長方形 6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2" name="正方形/長方形 6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3" name="正方形/長方形 6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4" name="正方形/長方形 6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5" name="正方形/長方形 6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6" name="テキスト ボックス 6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7" name="直線コネクタ 6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8" name="直線コネクタ 6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9" name="テキスト ボックス 6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0" name="直線コネクタ 6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1" name="テキスト ボックス 6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2" name="直線コネクタ 6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3" name="テキスト ボックス 6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4" name="直線コネクタ 6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5" name="テキスト ボックス 6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6" name="直線コネクタ 6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7" name="テキスト ボックス 6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8" name="直線コネクタ 6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9" name="テキスト ボックス 6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38100</xdr:rowOff>
    </xdr:from>
    <xdr:to>
      <xdr:col>32</xdr:col>
      <xdr:colOff>186689</xdr:colOff>
      <xdr:row>108</xdr:row>
      <xdr:rowOff>38100</xdr:rowOff>
    </xdr:to>
    <xdr:cxnSp macro="">
      <xdr:nvCxnSpPr>
        <xdr:cNvPr id="641" name="直線コネクタ 640"/>
        <xdr:cNvCxnSpPr/>
      </xdr:nvCxnSpPr>
      <xdr:spPr>
        <a:xfrm flipV="1">
          <a:off x="22160864" y="175260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41927</xdr:rowOff>
    </xdr:from>
    <xdr:ext cx="469744" cy="259045"/>
    <xdr:sp macro="" textlink="">
      <xdr:nvSpPr>
        <xdr:cNvPr id="642" name="【公民館】&#10;一人当たり面積最小値テキスト"/>
        <xdr:cNvSpPr txBox="1"/>
      </xdr:nvSpPr>
      <xdr:spPr>
        <a:xfrm>
          <a:off x="22250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108</xdr:row>
      <xdr:rowOff>38100</xdr:rowOff>
    </xdr:from>
    <xdr:to>
      <xdr:col>32</xdr:col>
      <xdr:colOff>276225</xdr:colOff>
      <xdr:row>108</xdr:row>
      <xdr:rowOff>38100</xdr:rowOff>
    </xdr:to>
    <xdr:cxnSp macro="">
      <xdr:nvCxnSpPr>
        <xdr:cNvPr id="643" name="直線コネクタ 642"/>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156227</xdr:rowOff>
    </xdr:from>
    <xdr:ext cx="469744" cy="259045"/>
    <xdr:sp macro="" textlink="">
      <xdr:nvSpPr>
        <xdr:cNvPr id="644" name="【公民館】&#10;一人当たり面積最大値テキスト"/>
        <xdr:cNvSpPr txBox="1"/>
      </xdr:nvSpPr>
      <xdr:spPr>
        <a:xfrm>
          <a:off x="22250400" y="1730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102</xdr:row>
      <xdr:rowOff>38100</xdr:rowOff>
    </xdr:from>
    <xdr:to>
      <xdr:col>32</xdr:col>
      <xdr:colOff>276225</xdr:colOff>
      <xdr:row>102</xdr:row>
      <xdr:rowOff>38100</xdr:rowOff>
    </xdr:to>
    <xdr:cxnSp macro="">
      <xdr:nvCxnSpPr>
        <xdr:cNvPr id="645" name="直線コネクタ 644"/>
        <xdr:cNvCxnSpPr/>
      </xdr:nvCxnSpPr>
      <xdr:spPr>
        <a:xfrm>
          <a:off x="22072600" y="1752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118127</xdr:rowOff>
    </xdr:from>
    <xdr:ext cx="469744" cy="259045"/>
    <xdr:sp macro="" textlink="">
      <xdr:nvSpPr>
        <xdr:cNvPr id="646" name="【公民館】&#10;一人当たり面積平均値テキスト"/>
        <xdr:cNvSpPr txBox="1"/>
      </xdr:nvSpPr>
      <xdr:spPr>
        <a:xfrm>
          <a:off x="222504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139700</xdr:rowOff>
    </xdr:from>
    <xdr:to>
      <xdr:col>32</xdr:col>
      <xdr:colOff>238125</xdr:colOff>
      <xdr:row>105</xdr:row>
      <xdr:rowOff>69850</xdr:rowOff>
    </xdr:to>
    <xdr:sp macro="" textlink="">
      <xdr:nvSpPr>
        <xdr:cNvPr id="647" name="フローチャート : 判断 646"/>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158750</xdr:rowOff>
    </xdr:from>
    <xdr:to>
      <xdr:col>31</xdr:col>
      <xdr:colOff>85725</xdr:colOff>
      <xdr:row>104</xdr:row>
      <xdr:rowOff>88900</xdr:rowOff>
    </xdr:to>
    <xdr:sp macro="" textlink="">
      <xdr:nvSpPr>
        <xdr:cNvPr id="648" name="フローチャート : 判断 647"/>
        <xdr:cNvSpPr/>
      </xdr:nvSpPr>
      <xdr:spPr>
        <a:xfrm>
          <a:off x="21272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158750</xdr:rowOff>
    </xdr:from>
    <xdr:to>
      <xdr:col>31</xdr:col>
      <xdr:colOff>85725</xdr:colOff>
      <xdr:row>100</xdr:row>
      <xdr:rowOff>88900</xdr:rowOff>
    </xdr:to>
    <xdr:sp macro="" textlink="">
      <xdr:nvSpPr>
        <xdr:cNvPr id="654" name="円/楕円 653"/>
        <xdr:cNvSpPr/>
      </xdr:nvSpPr>
      <xdr:spPr>
        <a:xfrm>
          <a:off x="21272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80027</xdr:rowOff>
    </xdr:from>
    <xdr:ext cx="469744" cy="259045"/>
    <xdr:sp macro="" textlink="">
      <xdr:nvSpPr>
        <xdr:cNvPr id="655" name="n_1aveValue【公民館】&#10;一人当たり面積"/>
        <xdr:cNvSpPr txBox="1"/>
      </xdr:nvSpPr>
      <xdr:spPr>
        <a:xfrm>
          <a:off x="2107572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105427</xdr:rowOff>
    </xdr:from>
    <xdr:ext cx="469744" cy="259045"/>
    <xdr:sp macro="" textlink="">
      <xdr:nvSpPr>
        <xdr:cNvPr id="656" name="n_1mainValue【公民館】&#10;一人当たり面積"/>
        <xdr:cNvSpPr txBox="1"/>
      </xdr:nvSpPr>
      <xdr:spPr>
        <a:xfrm>
          <a:off x="210757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高度経済成長期に当たる昭和</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年代から、政令指定都市移行前後の昭和</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年代に集中して公共施設を整備しており、それらの施設が耐用年数を迎えつつあることから、平成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年度の有形固定資産減価償却率が全国平均や類似団体より</a:t>
          </a:r>
          <a:r>
            <a:rPr lang="ja-JP" altLang="ja-JP" sz="1300">
              <a:solidFill>
                <a:schemeClr val="dk1"/>
              </a:solidFill>
              <a:effectLst/>
              <a:latin typeface="+mn-lt"/>
              <a:ea typeface="+mn-ea"/>
              <a:cs typeface="+mn-cs"/>
            </a:rPr>
            <a:t>高い水準にあるが、この中でも特に有形固定資産減価償却率が高く</a:t>
          </a:r>
          <a:r>
            <a:rPr lang="en-US" altLang="ja-JP" sz="1300">
              <a:solidFill>
                <a:schemeClr val="dk1"/>
              </a:solidFill>
              <a:effectLst/>
              <a:latin typeface="+mn-lt"/>
              <a:ea typeface="+mn-ea"/>
              <a:cs typeface="+mn-cs"/>
            </a:rPr>
            <a:t>65</a:t>
          </a:r>
          <a:r>
            <a:rPr lang="ja-JP" altLang="ja-JP" sz="1300">
              <a:solidFill>
                <a:schemeClr val="dk1"/>
              </a:solidFill>
              <a:effectLst/>
              <a:latin typeface="+mn-lt"/>
              <a:ea typeface="+mn-ea"/>
              <a:cs typeface="+mn-cs"/>
            </a:rPr>
            <a:t>％を超えているものは、公営住宅、学校施設、認定こども園・幼稚園・保育所となっている。このうち公営住宅については、平成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12</a:t>
          </a:r>
          <a:r>
            <a:rPr lang="ja-JP" altLang="ja-JP" sz="1300">
              <a:solidFill>
                <a:schemeClr val="dk1"/>
              </a:solidFill>
              <a:effectLst/>
              <a:latin typeface="+mn-lt"/>
              <a:ea typeface="+mn-ea"/>
              <a:cs typeface="+mn-cs"/>
            </a:rPr>
            <a:t>月に策定した「広島市市営住宅マネジメント計画・推進プラン編」に基づき、計画的に再編・集約化や維持保全を進めていく。学校施設については、今後、国の「学校施設の長寿命化計画策定に係る手引」を踏まえて、個別施設計画を策定し老朽化対策に取り組むこととしている。認定こども園・幼稚園・保育所については、将来的に少子化に伴って保育需要の減少が見込まれることを踏まえ、地域ごとに定員のあり方を検討していくこととしており、当面は現在の施設を継続的に修繕しながら適切に管理していく。　さらに、橋りょう・トンネルの老朽化に伴い、有形固定資産減価償却率も類似団体と比較して高い水準にあるが、いずれも個別施設計画を策定済であり、計画的な維持保全に取り組むことで、維持保全費用の縮減と長寿命化に努めてい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37011</xdr:rowOff>
    </xdr:from>
    <xdr:to>
      <xdr:col>6</xdr:col>
      <xdr:colOff>510540</xdr:colOff>
      <xdr:row>41</xdr:row>
      <xdr:rowOff>45176</xdr:rowOff>
    </xdr:to>
    <xdr:cxnSp macro="">
      <xdr:nvCxnSpPr>
        <xdr:cNvPr id="59" name="直線コネクタ 58"/>
        <xdr:cNvCxnSpPr/>
      </xdr:nvCxnSpPr>
      <xdr:spPr>
        <a:xfrm flipV="1">
          <a:off x="4634865" y="586631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49003</xdr:rowOff>
    </xdr:from>
    <xdr:ext cx="405111" cy="259045"/>
    <xdr:sp macro="" textlink="">
      <xdr:nvSpPr>
        <xdr:cNvPr id="60" name="【図書館】&#10;有形固定資産減価償却率最小値テキスト"/>
        <xdr:cNvSpPr txBox="1"/>
      </xdr:nvSpPr>
      <xdr:spPr>
        <a:xfrm>
          <a:off x="4724400" y="707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422275</xdr:colOff>
      <xdr:row>41</xdr:row>
      <xdr:rowOff>45176</xdr:rowOff>
    </xdr:from>
    <xdr:to>
      <xdr:col>6</xdr:col>
      <xdr:colOff>600075</xdr:colOff>
      <xdr:row>41</xdr:row>
      <xdr:rowOff>45176</xdr:rowOff>
    </xdr:to>
    <xdr:cxnSp macro="">
      <xdr:nvCxnSpPr>
        <xdr:cNvPr id="61" name="直線コネクタ 60"/>
        <xdr:cNvCxnSpPr/>
      </xdr:nvCxnSpPr>
      <xdr:spPr>
        <a:xfrm>
          <a:off x="4546600" y="707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155138</xdr:rowOff>
    </xdr:from>
    <xdr:ext cx="405111" cy="259045"/>
    <xdr:sp macro="" textlink="">
      <xdr:nvSpPr>
        <xdr:cNvPr id="62" name="【図書館】&#10;有形固定資産減価償却率最大値テキスト"/>
        <xdr:cNvSpPr txBox="1"/>
      </xdr:nvSpPr>
      <xdr:spPr>
        <a:xfrm>
          <a:off x="47244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6</xdr:col>
      <xdr:colOff>422275</xdr:colOff>
      <xdr:row>34</xdr:row>
      <xdr:rowOff>37011</xdr:rowOff>
    </xdr:from>
    <xdr:to>
      <xdr:col>6</xdr:col>
      <xdr:colOff>600075</xdr:colOff>
      <xdr:row>34</xdr:row>
      <xdr:rowOff>37011</xdr:rowOff>
    </xdr:to>
    <xdr:cxnSp macro="">
      <xdr:nvCxnSpPr>
        <xdr:cNvPr id="63" name="直線コネクタ 62"/>
        <xdr:cNvCxnSpPr/>
      </xdr:nvCxnSpPr>
      <xdr:spPr>
        <a:xfrm>
          <a:off x="4546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123026</xdr:rowOff>
    </xdr:from>
    <xdr:ext cx="405111" cy="259045"/>
    <xdr:sp macro="" textlink="">
      <xdr:nvSpPr>
        <xdr:cNvPr id="64" name="【図書館】&#10;有形固定資産減価償却率平均値テキスト"/>
        <xdr:cNvSpPr txBox="1"/>
      </xdr:nvSpPr>
      <xdr:spPr>
        <a:xfrm>
          <a:off x="47244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144599</xdr:rowOff>
    </xdr:from>
    <xdr:to>
      <xdr:col>6</xdr:col>
      <xdr:colOff>561975</xdr:colOff>
      <xdr:row>38</xdr:row>
      <xdr:rowOff>74749</xdr:rowOff>
    </xdr:to>
    <xdr:sp macro="" textlink="">
      <xdr:nvSpPr>
        <xdr:cNvPr id="65" name="フローチャート : 判断 64"/>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6" name="フローチャート :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95267</xdr:rowOff>
    </xdr:from>
    <xdr:ext cx="405111" cy="259045"/>
    <xdr:sp macro="" textlink="">
      <xdr:nvSpPr>
        <xdr:cNvPr id="67"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80917</xdr:rowOff>
    </xdr:from>
    <xdr:to>
      <xdr:col>5</xdr:col>
      <xdr:colOff>409575</xdr:colOff>
      <xdr:row>35</xdr:row>
      <xdr:rowOff>11067</xdr:rowOff>
    </xdr:to>
    <xdr:sp macro="" textlink="">
      <xdr:nvSpPr>
        <xdr:cNvPr id="73" name="円/楕円 72"/>
        <xdr:cNvSpPr/>
      </xdr:nvSpPr>
      <xdr:spPr>
        <a:xfrm>
          <a:off x="3746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27594</xdr:rowOff>
    </xdr:from>
    <xdr:ext cx="405111" cy="259045"/>
    <xdr:sp macro="" textlink="">
      <xdr:nvSpPr>
        <xdr:cNvPr id="74" name="n_1mainValue【図書館】&#10;有形固定資産減価償却率"/>
        <xdr:cNvSpPr txBox="1"/>
      </xdr:nvSpPr>
      <xdr:spPr>
        <a:xfrm>
          <a:off x="3582043"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0</xdr:rowOff>
    </xdr:from>
    <xdr:to>
      <xdr:col>15</xdr:col>
      <xdr:colOff>180340</xdr:colOff>
      <xdr:row>42</xdr:row>
      <xdr:rowOff>38100</xdr:rowOff>
    </xdr:to>
    <xdr:cxnSp macro="">
      <xdr:nvCxnSpPr>
        <xdr:cNvPr id="99" name="直線コネクタ 98"/>
        <xdr:cNvCxnSpPr/>
      </xdr:nvCxnSpPr>
      <xdr:spPr>
        <a:xfrm flipV="1">
          <a:off x="10476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100"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101" name="直線コネクタ 100"/>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118127</xdr:rowOff>
    </xdr:from>
    <xdr:ext cx="469744" cy="259045"/>
    <xdr:sp macro="" textlink="">
      <xdr:nvSpPr>
        <xdr:cNvPr id="102" name="【図書館】&#10;一人当たり面積最大値テキスト"/>
        <xdr:cNvSpPr txBox="1"/>
      </xdr:nvSpPr>
      <xdr:spPr>
        <a:xfrm>
          <a:off x="105664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34</xdr:row>
      <xdr:rowOff>0</xdr:rowOff>
    </xdr:from>
    <xdr:to>
      <xdr:col>15</xdr:col>
      <xdr:colOff>269875</xdr:colOff>
      <xdr:row>34</xdr:row>
      <xdr:rowOff>0</xdr:rowOff>
    </xdr:to>
    <xdr:cxnSp macro="">
      <xdr:nvCxnSpPr>
        <xdr:cNvPr id="103" name="直線コネクタ 102"/>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137177</xdr:rowOff>
    </xdr:from>
    <xdr:ext cx="469744" cy="259045"/>
    <xdr:sp macro="" textlink="">
      <xdr:nvSpPr>
        <xdr:cNvPr id="104" name="【図書館】&#10;一人当たり面積平均値テキスト"/>
        <xdr:cNvSpPr txBox="1"/>
      </xdr:nvSpPr>
      <xdr:spPr>
        <a:xfrm>
          <a:off x="105664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158750</xdr:rowOff>
    </xdr:from>
    <xdr:to>
      <xdr:col>15</xdr:col>
      <xdr:colOff>231775</xdr:colOff>
      <xdr:row>40</xdr:row>
      <xdr:rowOff>88900</xdr:rowOff>
    </xdr:to>
    <xdr:sp macro="" textlink="">
      <xdr:nvSpPr>
        <xdr:cNvPr id="105" name="フローチャート : 判断 104"/>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6" name="フローチャート : 判断 105"/>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67327</xdr:rowOff>
    </xdr:from>
    <xdr:ext cx="469744" cy="259045"/>
    <xdr:sp macro="" textlink="">
      <xdr:nvSpPr>
        <xdr:cNvPr id="107"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63500</xdr:rowOff>
    </xdr:from>
    <xdr:to>
      <xdr:col>14</xdr:col>
      <xdr:colOff>79375</xdr:colOff>
      <xdr:row>40</xdr:row>
      <xdr:rowOff>165100</xdr:rowOff>
    </xdr:to>
    <xdr:sp macro="" textlink="">
      <xdr:nvSpPr>
        <xdr:cNvPr id="113" name="円/楕円 112"/>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156227</xdr:rowOff>
    </xdr:from>
    <xdr:ext cx="469744" cy="259045"/>
    <xdr:sp macro="" textlink="">
      <xdr:nvSpPr>
        <xdr:cNvPr id="114" name="n_1mainValue【図書館】&#10;一人当たり面積"/>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5" name="テキスト ボックス 12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6" name="直線コネクタ 12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7" name="テキスト ボックス 12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8" name="直線コネクタ 12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9" name="テキスト ボックス 12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0" name="直線コネクタ 12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1" name="テキスト ボックス 13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2" name="直線コネクタ 13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3" name="テキスト ボックス 13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20574</xdr:rowOff>
    </xdr:from>
    <xdr:to>
      <xdr:col>6</xdr:col>
      <xdr:colOff>510540</xdr:colOff>
      <xdr:row>64</xdr:row>
      <xdr:rowOff>18288</xdr:rowOff>
    </xdr:to>
    <xdr:cxnSp macro="">
      <xdr:nvCxnSpPr>
        <xdr:cNvPr id="137" name="直線コネクタ 136"/>
        <xdr:cNvCxnSpPr/>
      </xdr:nvCxnSpPr>
      <xdr:spPr>
        <a:xfrm flipV="1">
          <a:off x="4634865" y="97932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22115</xdr:rowOff>
    </xdr:from>
    <xdr:ext cx="405111" cy="259045"/>
    <xdr:sp macro="" textlink="">
      <xdr:nvSpPr>
        <xdr:cNvPr id="138" name="【体育館・プール】&#10;有形固定資産減価償却率最小値テキスト"/>
        <xdr:cNvSpPr txBox="1"/>
      </xdr:nvSpPr>
      <xdr:spPr>
        <a:xfrm>
          <a:off x="47244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64</xdr:row>
      <xdr:rowOff>18288</xdr:rowOff>
    </xdr:from>
    <xdr:to>
      <xdr:col>6</xdr:col>
      <xdr:colOff>600075</xdr:colOff>
      <xdr:row>64</xdr:row>
      <xdr:rowOff>18288</xdr:rowOff>
    </xdr:to>
    <xdr:cxnSp macro="">
      <xdr:nvCxnSpPr>
        <xdr:cNvPr id="139" name="直線コネクタ 138"/>
        <xdr:cNvCxnSpPr/>
      </xdr:nvCxnSpPr>
      <xdr:spPr>
        <a:xfrm>
          <a:off x="4546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138701</xdr:rowOff>
    </xdr:from>
    <xdr:ext cx="405111" cy="259045"/>
    <xdr:sp macro="" textlink="">
      <xdr:nvSpPr>
        <xdr:cNvPr id="140" name="【体育館・プール】&#10;有形固定資産減価償却率最大値テキスト"/>
        <xdr:cNvSpPr txBox="1"/>
      </xdr:nvSpPr>
      <xdr:spPr>
        <a:xfrm>
          <a:off x="4724400" y="956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6</xdr:col>
      <xdr:colOff>422275</xdr:colOff>
      <xdr:row>57</xdr:row>
      <xdr:rowOff>20574</xdr:rowOff>
    </xdr:from>
    <xdr:to>
      <xdr:col>6</xdr:col>
      <xdr:colOff>600075</xdr:colOff>
      <xdr:row>57</xdr:row>
      <xdr:rowOff>20574</xdr:rowOff>
    </xdr:to>
    <xdr:cxnSp macro="">
      <xdr:nvCxnSpPr>
        <xdr:cNvPr id="141" name="直線コネクタ 140"/>
        <xdr:cNvCxnSpPr/>
      </xdr:nvCxnSpPr>
      <xdr:spPr>
        <a:xfrm>
          <a:off x="4546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2"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3" name="フローチャート : 判断 142"/>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136652</xdr:rowOff>
    </xdr:from>
    <xdr:to>
      <xdr:col>5</xdr:col>
      <xdr:colOff>409575</xdr:colOff>
      <xdr:row>61</xdr:row>
      <xdr:rowOff>66802</xdr:rowOff>
    </xdr:to>
    <xdr:sp macro="" textlink="">
      <xdr:nvSpPr>
        <xdr:cNvPr id="144" name="フローチャート : 判断 143"/>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57929</xdr:rowOff>
    </xdr:from>
    <xdr:ext cx="405111" cy="259045"/>
    <xdr:sp macro="" textlink="">
      <xdr:nvSpPr>
        <xdr:cNvPr id="145" name="n_1aveValue【体育館・プール】&#10;有形固定資産減価償却率"/>
        <xdr:cNvSpPr txBox="1"/>
      </xdr:nvSpPr>
      <xdr:spPr>
        <a:xfrm>
          <a:off x="3582043"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42926</xdr:rowOff>
    </xdr:from>
    <xdr:to>
      <xdr:col>5</xdr:col>
      <xdr:colOff>409575</xdr:colOff>
      <xdr:row>57</xdr:row>
      <xdr:rowOff>144526</xdr:rowOff>
    </xdr:to>
    <xdr:sp macro="" textlink="">
      <xdr:nvSpPr>
        <xdr:cNvPr id="151" name="円/楕円 150"/>
        <xdr:cNvSpPr/>
      </xdr:nvSpPr>
      <xdr:spPr>
        <a:xfrm>
          <a:off x="3746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161053</xdr:rowOff>
    </xdr:from>
    <xdr:ext cx="405111" cy="259045"/>
    <xdr:sp macro="" textlink="">
      <xdr:nvSpPr>
        <xdr:cNvPr id="152" name="n_1mainValue【体育館・プール】&#10;有形固定資産減価償却率"/>
        <xdr:cNvSpPr txBox="1"/>
      </xdr:nvSpPr>
      <xdr:spPr>
        <a:xfrm>
          <a:off x="3582043"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3" name="テキスト ボックス 16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4" name="直線コネクタ 16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5" name="テキスト ボックス 16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6" name="直線コネクタ 16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7" name="テキスト ボックス 16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8" name="直線コネクタ 16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9" name="テキスト ボックス 16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0" name="直線コネクタ 16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1" name="テキスト ボックス 17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2" name="直線コネクタ 17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3" name="テキスト ボックス 17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4" name="直線コネクタ 17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5" name="テキスト ボックス 17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160565</xdr:rowOff>
    </xdr:from>
    <xdr:to>
      <xdr:col>15</xdr:col>
      <xdr:colOff>180340</xdr:colOff>
      <xdr:row>64</xdr:row>
      <xdr:rowOff>43543</xdr:rowOff>
    </xdr:to>
    <xdr:cxnSp macro="">
      <xdr:nvCxnSpPr>
        <xdr:cNvPr id="179" name="直線コネクタ 178"/>
        <xdr:cNvCxnSpPr/>
      </xdr:nvCxnSpPr>
      <xdr:spPr>
        <a:xfrm flipV="1">
          <a:off x="10476865" y="95903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80"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81" name="直線コネクタ 180"/>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107242</xdr:rowOff>
    </xdr:from>
    <xdr:ext cx="469744" cy="259045"/>
    <xdr:sp macro="" textlink="">
      <xdr:nvSpPr>
        <xdr:cNvPr id="182" name="【体育館・プール】&#10;一人当たり面積最大値テキスト"/>
        <xdr:cNvSpPr txBox="1"/>
      </xdr:nvSpPr>
      <xdr:spPr>
        <a:xfrm>
          <a:off x="10566400" y="936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55</xdr:row>
      <xdr:rowOff>160565</xdr:rowOff>
    </xdr:from>
    <xdr:to>
      <xdr:col>15</xdr:col>
      <xdr:colOff>269875</xdr:colOff>
      <xdr:row>55</xdr:row>
      <xdr:rowOff>160565</xdr:rowOff>
    </xdr:to>
    <xdr:cxnSp macro="">
      <xdr:nvCxnSpPr>
        <xdr:cNvPr id="183" name="直線コネクタ 182"/>
        <xdr:cNvCxnSpPr/>
      </xdr:nvCxnSpPr>
      <xdr:spPr>
        <a:xfrm>
          <a:off x="10388600" y="959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93634</xdr:rowOff>
    </xdr:from>
    <xdr:ext cx="469744" cy="259045"/>
    <xdr:sp macro="" textlink="">
      <xdr:nvSpPr>
        <xdr:cNvPr id="184" name="【体育館・プール】&#10;一人当たり面積平均値テキスト"/>
        <xdr:cNvSpPr txBox="1"/>
      </xdr:nvSpPr>
      <xdr:spPr>
        <a:xfrm>
          <a:off x="10566400" y="1055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115207</xdr:rowOff>
    </xdr:from>
    <xdr:to>
      <xdr:col>15</xdr:col>
      <xdr:colOff>231775</xdr:colOff>
      <xdr:row>62</xdr:row>
      <xdr:rowOff>45357</xdr:rowOff>
    </xdr:to>
    <xdr:sp macro="" textlink="">
      <xdr:nvSpPr>
        <xdr:cNvPr id="185" name="フローチャート : 判断 184"/>
        <xdr:cNvSpPr/>
      </xdr:nvSpPr>
      <xdr:spPr>
        <a:xfrm>
          <a:off x="10426700" y="105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82550</xdr:rowOff>
    </xdr:from>
    <xdr:to>
      <xdr:col>14</xdr:col>
      <xdr:colOff>79375</xdr:colOff>
      <xdr:row>62</xdr:row>
      <xdr:rowOff>12700</xdr:rowOff>
    </xdr:to>
    <xdr:sp macro="" textlink="">
      <xdr:nvSpPr>
        <xdr:cNvPr id="186" name="フローチャート : 判断 185"/>
        <xdr:cNvSpPr/>
      </xdr:nvSpPr>
      <xdr:spPr>
        <a:xfrm>
          <a:off x="9588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3827</xdr:rowOff>
    </xdr:from>
    <xdr:ext cx="469744" cy="259045"/>
    <xdr:sp macro="" textlink="">
      <xdr:nvSpPr>
        <xdr:cNvPr id="187" name="n_1aveValue【体育館・プール】&#10;一人当たり面積"/>
        <xdr:cNvSpPr txBox="1"/>
      </xdr:nvSpPr>
      <xdr:spPr>
        <a:xfrm>
          <a:off x="9391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82550</xdr:rowOff>
    </xdr:from>
    <xdr:to>
      <xdr:col>14</xdr:col>
      <xdr:colOff>79375</xdr:colOff>
      <xdr:row>62</xdr:row>
      <xdr:rowOff>12700</xdr:rowOff>
    </xdr:to>
    <xdr:sp macro="" textlink="">
      <xdr:nvSpPr>
        <xdr:cNvPr id="193" name="円/楕円 192"/>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29227</xdr:rowOff>
    </xdr:from>
    <xdr:ext cx="469744" cy="259045"/>
    <xdr:sp macro="" textlink="">
      <xdr:nvSpPr>
        <xdr:cNvPr id="194" name="n_1main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7" name="テキスト ボックス 20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7" name="テキスト ボックス 21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132806</xdr:rowOff>
    </xdr:from>
    <xdr:to>
      <xdr:col>6</xdr:col>
      <xdr:colOff>510540</xdr:colOff>
      <xdr:row>86</xdr:row>
      <xdr:rowOff>2177</xdr:rowOff>
    </xdr:to>
    <xdr:cxnSp macro="">
      <xdr:nvCxnSpPr>
        <xdr:cNvPr id="221" name="直線コネクタ 220"/>
        <xdr:cNvCxnSpPr/>
      </xdr:nvCxnSpPr>
      <xdr:spPr>
        <a:xfrm flipV="1">
          <a:off x="4634865" y="1350590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6004</xdr:rowOff>
    </xdr:from>
    <xdr:ext cx="405111" cy="259045"/>
    <xdr:sp macro="" textlink="">
      <xdr:nvSpPr>
        <xdr:cNvPr id="222" name="【福祉施設】&#10;有形固定資産減価償却率最小値テキスト"/>
        <xdr:cNvSpPr txBox="1"/>
      </xdr:nvSpPr>
      <xdr:spPr>
        <a:xfrm>
          <a:off x="47244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422275</xdr:colOff>
      <xdr:row>86</xdr:row>
      <xdr:rowOff>2177</xdr:rowOff>
    </xdr:from>
    <xdr:to>
      <xdr:col>6</xdr:col>
      <xdr:colOff>600075</xdr:colOff>
      <xdr:row>86</xdr:row>
      <xdr:rowOff>2177</xdr:rowOff>
    </xdr:to>
    <xdr:cxnSp macro="">
      <xdr:nvCxnSpPr>
        <xdr:cNvPr id="223" name="直線コネクタ 222"/>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79483</xdr:rowOff>
    </xdr:from>
    <xdr:ext cx="405111" cy="259045"/>
    <xdr:sp macro="" textlink="">
      <xdr:nvSpPr>
        <xdr:cNvPr id="224" name="【福祉施設】&#10;有形固定資産減価償却率最大値テキスト"/>
        <xdr:cNvSpPr txBox="1"/>
      </xdr:nvSpPr>
      <xdr:spPr>
        <a:xfrm>
          <a:off x="47244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225" name="直線コネクタ 224"/>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135545</xdr:rowOff>
    </xdr:from>
    <xdr:ext cx="405111" cy="259045"/>
    <xdr:sp macro="" textlink="">
      <xdr:nvSpPr>
        <xdr:cNvPr id="226" name="【福祉施設】&#10;有形固定資産減価償却率平均値テキスト"/>
        <xdr:cNvSpPr txBox="1"/>
      </xdr:nvSpPr>
      <xdr:spPr>
        <a:xfrm>
          <a:off x="47244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27" name="フローチャート : 判断 226"/>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130992</xdr:rowOff>
    </xdr:from>
    <xdr:to>
      <xdr:col>5</xdr:col>
      <xdr:colOff>409575</xdr:colOff>
      <xdr:row>83</xdr:row>
      <xdr:rowOff>61142</xdr:rowOff>
    </xdr:to>
    <xdr:sp macro="" textlink="">
      <xdr:nvSpPr>
        <xdr:cNvPr id="228" name="フローチャート : 判断 227"/>
        <xdr:cNvSpPr/>
      </xdr:nvSpPr>
      <xdr:spPr>
        <a:xfrm>
          <a:off x="3746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52269</xdr:rowOff>
    </xdr:from>
    <xdr:ext cx="405111" cy="259045"/>
    <xdr:sp macro="" textlink="">
      <xdr:nvSpPr>
        <xdr:cNvPr id="229" name="n_1aveValue【福祉施設】&#10;有形固定資産減価償却率"/>
        <xdr:cNvSpPr txBox="1"/>
      </xdr:nvSpPr>
      <xdr:spPr>
        <a:xfrm>
          <a:off x="3582043"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152219</xdr:rowOff>
    </xdr:from>
    <xdr:to>
      <xdr:col>5</xdr:col>
      <xdr:colOff>409575</xdr:colOff>
      <xdr:row>82</xdr:row>
      <xdr:rowOff>82369</xdr:rowOff>
    </xdr:to>
    <xdr:sp macro="" textlink="">
      <xdr:nvSpPr>
        <xdr:cNvPr id="235" name="円/楕円 234"/>
        <xdr:cNvSpPr/>
      </xdr:nvSpPr>
      <xdr:spPr>
        <a:xfrm>
          <a:off x="3746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98896</xdr:rowOff>
    </xdr:from>
    <xdr:ext cx="405111" cy="259045"/>
    <xdr:sp macro="" textlink="">
      <xdr:nvSpPr>
        <xdr:cNvPr id="236" name="n_1mainValue【福祉施設】&#10;有形固定資産減価償却率"/>
        <xdr:cNvSpPr txBox="1"/>
      </xdr:nvSpPr>
      <xdr:spPr>
        <a:xfrm>
          <a:off x="3582043"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7" name="テキスト ボックス 24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48" name="直線コネクタ 24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9" name="テキスト ボックス 24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0" name="直線コネクタ 24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1" name="テキスト ボックス 25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2" name="直線コネクタ 25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3" name="テキスト ボックス 25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4" name="直線コネクタ 25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5" name="テキスト ボックス 25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118111</xdr:rowOff>
    </xdr:from>
    <xdr:to>
      <xdr:col>15</xdr:col>
      <xdr:colOff>180340</xdr:colOff>
      <xdr:row>86</xdr:row>
      <xdr:rowOff>129539</xdr:rowOff>
    </xdr:to>
    <xdr:cxnSp macro="">
      <xdr:nvCxnSpPr>
        <xdr:cNvPr id="259" name="直線コネクタ 258"/>
        <xdr:cNvCxnSpPr/>
      </xdr:nvCxnSpPr>
      <xdr:spPr>
        <a:xfrm flipV="1">
          <a:off x="10476865"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133366</xdr:rowOff>
    </xdr:from>
    <xdr:ext cx="469744" cy="259045"/>
    <xdr:sp macro="" textlink="">
      <xdr:nvSpPr>
        <xdr:cNvPr id="260" name="【福祉施設】&#10;一人当たり面積最小値テキスト"/>
        <xdr:cNvSpPr txBox="1"/>
      </xdr:nvSpPr>
      <xdr:spPr>
        <a:xfrm>
          <a:off x="10566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86</xdr:row>
      <xdr:rowOff>129539</xdr:rowOff>
    </xdr:from>
    <xdr:to>
      <xdr:col>15</xdr:col>
      <xdr:colOff>269875</xdr:colOff>
      <xdr:row>86</xdr:row>
      <xdr:rowOff>129539</xdr:rowOff>
    </xdr:to>
    <xdr:cxnSp macro="">
      <xdr:nvCxnSpPr>
        <xdr:cNvPr id="261" name="直線コネクタ 260"/>
        <xdr:cNvCxnSpPr/>
      </xdr:nvCxnSpPr>
      <xdr:spPr>
        <a:xfrm>
          <a:off x="10388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64788</xdr:rowOff>
    </xdr:from>
    <xdr:ext cx="469744" cy="259045"/>
    <xdr:sp macro="" textlink="">
      <xdr:nvSpPr>
        <xdr:cNvPr id="262" name="【福祉施設】&#10;一人当たり面積最大値テキスト"/>
        <xdr:cNvSpPr txBox="1"/>
      </xdr:nvSpPr>
      <xdr:spPr>
        <a:xfrm>
          <a:off x="105664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79</xdr:row>
      <xdr:rowOff>118111</xdr:rowOff>
    </xdr:from>
    <xdr:to>
      <xdr:col>15</xdr:col>
      <xdr:colOff>269875</xdr:colOff>
      <xdr:row>79</xdr:row>
      <xdr:rowOff>118111</xdr:rowOff>
    </xdr:to>
    <xdr:cxnSp macro="">
      <xdr:nvCxnSpPr>
        <xdr:cNvPr id="263" name="直線コネクタ 262"/>
        <xdr:cNvCxnSpPr/>
      </xdr:nvCxnSpPr>
      <xdr:spPr>
        <a:xfrm>
          <a:off x="10388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34307</xdr:rowOff>
    </xdr:from>
    <xdr:ext cx="469744" cy="259045"/>
    <xdr:sp macro="" textlink="">
      <xdr:nvSpPr>
        <xdr:cNvPr id="264" name="【福祉施設】&#10;一人当たり面積平均値テキスト"/>
        <xdr:cNvSpPr txBox="1"/>
      </xdr:nvSpPr>
      <xdr:spPr>
        <a:xfrm>
          <a:off x="105664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65" name="フローチャート : 判断 264"/>
        <xdr:cNvSpPr/>
      </xdr:nvSpPr>
      <xdr:spPr>
        <a:xfrm>
          <a:off x="10426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66" name="フローチャート : 判断 26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116857</xdr:rowOff>
    </xdr:from>
    <xdr:ext cx="469744" cy="259045"/>
    <xdr:sp macro="" textlink="">
      <xdr:nvSpPr>
        <xdr:cNvPr id="267" name="n_1aveValue【福祉施設】&#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10161</xdr:rowOff>
    </xdr:from>
    <xdr:to>
      <xdr:col>14</xdr:col>
      <xdr:colOff>79375</xdr:colOff>
      <xdr:row>84</xdr:row>
      <xdr:rowOff>111761</xdr:rowOff>
    </xdr:to>
    <xdr:sp macro="" textlink="">
      <xdr:nvSpPr>
        <xdr:cNvPr id="273" name="円/楕円 272"/>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74" name="n_1mainValue【福祉施設】&#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5" name="テキスト ボックス 2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6" name="直線コネクタ 28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7" name="テキスト ボックス 28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8" name="直線コネクタ 28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9" name="テキスト ボックス 28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0" name="直線コネクタ 28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1" name="テキスト ボックス 29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2" name="直線コネクタ 29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3" name="テキスト ボックス 29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5" name="テキスト ボックス 29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108</xdr:row>
      <xdr:rowOff>160782</xdr:rowOff>
    </xdr:to>
    <xdr:cxnSp macro="">
      <xdr:nvCxnSpPr>
        <xdr:cNvPr id="297" name="直線コネクタ 296"/>
        <xdr:cNvCxnSpPr/>
      </xdr:nvCxnSpPr>
      <xdr:spPr>
        <a:xfrm flipV="1">
          <a:off x="4634865" y="17266920"/>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164609</xdr:rowOff>
    </xdr:from>
    <xdr:ext cx="405111" cy="259045"/>
    <xdr:sp macro="" textlink="">
      <xdr:nvSpPr>
        <xdr:cNvPr id="298" name="【市民会館】&#10;有形固定資産減価償却率最小値テキスト"/>
        <xdr:cNvSpPr txBox="1"/>
      </xdr:nvSpPr>
      <xdr:spPr>
        <a:xfrm>
          <a:off x="4724400" y="1868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6</xdr:col>
      <xdr:colOff>422275</xdr:colOff>
      <xdr:row>108</xdr:row>
      <xdr:rowOff>160782</xdr:rowOff>
    </xdr:from>
    <xdr:to>
      <xdr:col>6</xdr:col>
      <xdr:colOff>600075</xdr:colOff>
      <xdr:row>108</xdr:row>
      <xdr:rowOff>160782</xdr:rowOff>
    </xdr:to>
    <xdr:cxnSp macro="">
      <xdr:nvCxnSpPr>
        <xdr:cNvPr id="299" name="直線コネクタ 298"/>
        <xdr:cNvCxnSpPr/>
      </xdr:nvCxnSpPr>
      <xdr:spPr>
        <a:xfrm>
          <a:off x="4546600" y="1867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00"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01" name="直線コネクタ 300"/>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115840</xdr:rowOff>
    </xdr:from>
    <xdr:ext cx="405111" cy="259045"/>
    <xdr:sp macro="" textlink="">
      <xdr:nvSpPr>
        <xdr:cNvPr id="302" name="【市民会館】&#10;有形固定資産減価償却率平均値テキスト"/>
        <xdr:cNvSpPr txBox="1"/>
      </xdr:nvSpPr>
      <xdr:spPr>
        <a:xfrm>
          <a:off x="4724400" y="1828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137413</xdr:rowOff>
    </xdr:from>
    <xdr:to>
      <xdr:col>6</xdr:col>
      <xdr:colOff>561975</xdr:colOff>
      <xdr:row>107</xdr:row>
      <xdr:rowOff>67563</xdr:rowOff>
    </xdr:to>
    <xdr:sp macro="" textlink="">
      <xdr:nvSpPr>
        <xdr:cNvPr id="303" name="フローチャート : 判断 302"/>
        <xdr:cNvSpPr/>
      </xdr:nvSpPr>
      <xdr:spPr>
        <a:xfrm>
          <a:off x="4584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91694</xdr:rowOff>
    </xdr:from>
    <xdr:to>
      <xdr:col>5</xdr:col>
      <xdr:colOff>409575</xdr:colOff>
      <xdr:row>107</xdr:row>
      <xdr:rowOff>21844</xdr:rowOff>
    </xdr:to>
    <xdr:sp macro="" textlink="">
      <xdr:nvSpPr>
        <xdr:cNvPr id="304" name="フローチャート : 判断 303"/>
        <xdr:cNvSpPr/>
      </xdr:nvSpPr>
      <xdr:spPr>
        <a:xfrm>
          <a:off x="3746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12971</xdr:rowOff>
    </xdr:from>
    <xdr:ext cx="405111" cy="259045"/>
    <xdr:sp macro="" textlink="">
      <xdr:nvSpPr>
        <xdr:cNvPr id="305" name="n_1aveValue【市民会館】&#10;有形固定資産減価償却率"/>
        <xdr:cNvSpPr txBox="1"/>
      </xdr:nvSpPr>
      <xdr:spPr>
        <a:xfrm>
          <a:off x="3582043"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43687</xdr:rowOff>
    </xdr:from>
    <xdr:to>
      <xdr:col>5</xdr:col>
      <xdr:colOff>409575</xdr:colOff>
      <xdr:row>105</xdr:row>
      <xdr:rowOff>145287</xdr:rowOff>
    </xdr:to>
    <xdr:sp macro="" textlink="">
      <xdr:nvSpPr>
        <xdr:cNvPr id="311" name="円/楕円 310"/>
        <xdr:cNvSpPr/>
      </xdr:nvSpPr>
      <xdr:spPr>
        <a:xfrm>
          <a:off x="3746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161814</xdr:rowOff>
    </xdr:from>
    <xdr:ext cx="405111" cy="259045"/>
    <xdr:sp macro="" textlink="">
      <xdr:nvSpPr>
        <xdr:cNvPr id="312" name="n_1mainValue【市民会館】&#10;有形固定資産減価償却率"/>
        <xdr:cNvSpPr txBox="1"/>
      </xdr:nvSpPr>
      <xdr:spPr>
        <a:xfrm>
          <a:off x="3582043"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23" name="直線コネクタ 3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24" name="テキスト ボックス 3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7" name="直線コネクタ 3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8" name="テキスト ボックス 3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104775</xdr:rowOff>
    </xdr:from>
    <xdr:to>
      <xdr:col>15</xdr:col>
      <xdr:colOff>180340</xdr:colOff>
      <xdr:row>107</xdr:row>
      <xdr:rowOff>59055</xdr:rowOff>
    </xdr:to>
    <xdr:cxnSp macro="">
      <xdr:nvCxnSpPr>
        <xdr:cNvPr id="332" name="直線コネクタ 331"/>
        <xdr:cNvCxnSpPr/>
      </xdr:nvCxnSpPr>
      <xdr:spPr>
        <a:xfrm flipV="1">
          <a:off x="10476865" y="172497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62882</xdr:rowOff>
    </xdr:from>
    <xdr:ext cx="469744" cy="259045"/>
    <xdr:sp macro="" textlink="">
      <xdr:nvSpPr>
        <xdr:cNvPr id="333" name="【市民会館】&#10;一人当たり面積最小値テキスト"/>
        <xdr:cNvSpPr txBox="1"/>
      </xdr:nvSpPr>
      <xdr:spPr>
        <a:xfrm>
          <a:off x="105664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107</xdr:row>
      <xdr:rowOff>59055</xdr:rowOff>
    </xdr:from>
    <xdr:to>
      <xdr:col>15</xdr:col>
      <xdr:colOff>269875</xdr:colOff>
      <xdr:row>107</xdr:row>
      <xdr:rowOff>59055</xdr:rowOff>
    </xdr:to>
    <xdr:cxnSp macro="">
      <xdr:nvCxnSpPr>
        <xdr:cNvPr id="334" name="直線コネクタ 333"/>
        <xdr:cNvCxnSpPr/>
      </xdr:nvCxnSpPr>
      <xdr:spPr>
        <a:xfrm>
          <a:off x="10388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51452</xdr:rowOff>
    </xdr:from>
    <xdr:ext cx="469744" cy="259045"/>
    <xdr:sp macro="" textlink="">
      <xdr:nvSpPr>
        <xdr:cNvPr id="335" name="【市民会館】&#10;一人当たり面積最大値テキスト"/>
        <xdr:cNvSpPr txBox="1"/>
      </xdr:nvSpPr>
      <xdr:spPr>
        <a:xfrm>
          <a:off x="105664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0.215</a:t>
          </a:r>
          <a:endParaRPr kumimoji="1" lang="ja-JP" altLang="en-US" sz="1000" b="1">
            <a:latin typeface="ＭＳ Ｐゴシック"/>
          </a:endParaRPr>
        </a:p>
      </xdr:txBody>
    </xdr:sp>
    <xdr:clientData/>
  </xdr:oneCellAnchor>
  <xdr:twoCellAnchor>
    <xdr:from>
      <xdr:col>15</xdr:col>
      <xdr:colOff>92075</xdr:colOff>
      <xdr:row>100</xdr:row>
      <xdr:rowOff>104775</xdr:rowOff>
    </xdr:from>
    <xdr:to>
      <xdr:col>15</xdr:col>
      <xdr:colOff>269875</xdr:colOff>
      <xdr:row>100</xdr:row>
      <xdr:rowOff>104775</xdr:rowOff>
    </xdr:to>
    <xdr:cxnSp macro="">
      <xdr:nvCxnSpPr>
        <xdr:cNvPr id="336" name="直線コネクタ 335"/>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26688</xdr:rowOff>
    </xdr:from>
    <xdr:ext cx="469744" cy="259045"/>
    <xdr:sp macro="" textlink="">
      <xdr:nvSpPr>
        <xdr:cNvPr id="337" name="【市民会館】&#10;一人当たり面積平均値テキスト"/>
        <xdr:cNvSpPr txBox="1"/>
      </xdr:nvSpPr>
      <xdr:spPr>
        <a:xfrm>
          <a:off x="10566400" y="1802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48261</xdr:rowOff>
    </xdr:from>
    <xdr:to>
      <xdr:col>15</xdr:col>
      <xdr:colOff>231775</xdr:colOff>
      <xdr:row>105</xdr:row>
      <xdr:rowOff>149861</xdr:rowOff>
    </xdr:to>
    <xdr:sp macro="" textlink="">
      <xdr:nvSpPr>
        <xdr:cNvPr id="338" name="フローチャート : 判断 337"/>
        <xdr:cNvSpPr/>
      </xdr:nvSpPr>
      <xdr:spPr>
        <a:xfrm>
          <a:off x="10426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36830</xdr:rowOff>
    </xdr:from>
    <xdr:to>
      <xdr:col>14</xdr:col>
      <xdr:colOff>79375</xdr:colOff>
      <xdr:row>105</xdr:row>
      <xdr:rowOff>138430</xdr:rowOff>
    </xdr:to>
    <xdr:sp macro="" textlink="">
      <xdr:nvSpPr>
        <xdr:cNvPr id="339" name="フローチャート : 判断 338"/>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129557</xdr:rowOff>
    </xdr:from>
    <xdr:ext cx="469744" cy="259045"/>
    <xdr:sp macro="" textlink="">
      <xdr:nvSpPr>
        <xdr:cNvPr id="340" name="n_1ave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116839</xdr:rowOff>
    </xdr:from>
    <xdr:to>
      <xdr:col>14</xdr:col>
      <xdr:colOff>79375</xdr:colOff>
      <xdr:row>102</xdr:row>
      <xdr:rowOff>46989</xdr:rowOff>
    </xdr:to>
    <xdr:sp macro="" textlink="">
      <xdr:nvSpPr>
        <xdr:cNvPr id="346" name="円/楕円 345"/>
        <xdr:cNvSpPr/>
      </xdr:nvSpPr>
      <xdr:spPr>
        <a:xfrm>
          <a:off x="958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63516</xdr:rowOff>
    </xdr:from>
    <xdr:ext cx="469744" cy="259045"/>
    <xdr:sp macro="" textlink="">
      <xdr:nvSpPr>
        <xdr:cNvPr id="347" name="n_1mainValue【市民会館】&#10;一人当たり面積"/>
        <xdr:cNvSpPr txBox="1"/>
      </xdr:nvSpPr>
      <xdr:spPr>
        <a:xfrm>
          <a:off x="93917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8" name="テキスト ボックス 35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9" name="直線コネクタ 3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0" name="テキスト ボックス 3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1" name="直線コネクタ 3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2" name="テキスト ボックス 3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3" name="直線コネクタ 3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4" name="テキスト ボックス 3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5" name="直線コネクタ 3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6" name="テキスト ボックス 3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7" name="直線コネクタ 3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68" name="テキスト ボックス 36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0" name="テキスト ボックス 36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7620</xdr:rowOff>
    </xdr:from>
    <xdr:to>
      <xdr:col>23</xdr:col>
      <xdr:colOff>516889</xdr:colOff>
      <xdr:row>39</xdr:row>
      <xdr:rowOff>3810</xdr:rowOff>
    </xdr:to>
    <xdr:cxnSp macro="">
      <xdr:nvCxnSpPr>
        <xdr:cNvPr id="372" name="直線コネクタ 371"/>
        <xdr:cNvCxnSpPr/>
      </xdr:nvCxnSpPr>
      <xdr:spPr>
        <a:xfrm flipV="1">
          <a:off x="16318864" y="566547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7637</xdr:rowOff>
    </xdr:from>
    <xdr:ext cx="405111" cy="259045"/>
    <xdr:sp macro="" textlink="">
      <xdr:nvSpPr>
        <xdr:cNvPr id="373" name="【一般廃棄物処理施設】&#10;有形固定資産減価償却率最小値テキスト"/>
        <xdr:cNvSpPr txBox="1"/>
      </xdr:nvSpPr>
      <xdr:spPr>
        <a:xfrm>
          <a:off x="164084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39</xdr:row>
      <xdr:rowOff>3810</xdr:rowOff>
    </xdr:from>
    <xdr:to>
      <xdr:col>23</xdr:col>
      <xdr:colOff>606425</xdr:colOff>
      <xdr:row>39</xdr:row>
      <xdr:rowOff>3810</xdr:rowOff>
    </xdr:to>
    <xdr:cxnSp macro="">
      <xdr:nvCxnSpPr>
        <xdr:cNvPr id="374" name="直線コネクタ 373"/>
        <xdr:cNvCxnSpPr/>
      </xdr:nvCxnSpPr>
      <xdr:spPr>
        <a:xfrm>
          <a:off x="16230600" y="669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125747</xdr:rowOff>
    </xdr:from>
    <xdr:ext cx="405111" cy="259045"/>
    <xdr:sp macro="" textlink="">
      <xdr:nvSpPr>
        <xdr:cNvPr id="375" name="【一般廃棄物処理施設】&#10;有形固定資産減価償却率最大値テキスト"/>
        <xdr:cNvSpPr txBox="1"/>
      </xdr:nvSpPr>
      <xdr:spPr>
        <a:xfrm>
          <a:off x="164084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33</xdr:row>
      <xdr:rowOff>7620</xdr:rowOff>
    </xdr:from>
    <xdr:to>
      <xdr:col>23</xdr:col>
      <xdr:colOff>606425</xdr:colOff>
      <xdr:row>33</xdr:row>
      <xdr:rowOff>7620</xdr:rowOff>
    </xdr:to>
    <xdr:cxnSp macro="">
      <xdr:nvCxnSpPr>
        <xdr:cNvPr id="376" name="直線コネクタ 375"/>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22877</xdr:rowOff>
    </xdr:from>
    <xdr:ext cx="405111" cy="259045"/>
    <xdr:sp macro="" textlink="">
      <xdr:nvSpPr>
        <xdr:cNvPr id="377" name="【一般廃棄物処理施設】&#10;有形固定資産減価償却率平均値テキスト"/>
        <xdr:cNvSpPr txBox="1"/>
      </xdr:nvSpPr>
      <xdr:spPr>
        <a:xfrm>
          <a:off x="164084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44450</xdr:rowOff>
    </xdr:from>
    <xdr:to>
      <xdr:col>23</xdr:col>
      <xdr:colOff>568325</xdr:colOff>
      <xdr:row>34</xdr:row>
      <xdr:rowOff>146050</xdr:rowOff>
    </xdr:to>
    <xdr:sp macro="" textlink="">
      <xdr:nvSpPr>
        <xdr:cNvPr id="378" name="フローチャート : 判断 377"/>
        <xdr:cNvSpPr/>
      </xdr:nvSpPr>
      <xdr:spPr>
        <a:xfrm>
          <a:off x="16268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147320</xdr:rowOff>
    </xdr:from>
    <xdr:to>
      <xdr:col>22</xdr:col>
      <xdr:colOff>415925</xdr:colOff>
      <xdr:row>35</xdr:row>
      <xdr:rowOff>77470</xdr:rowOff>
    </xdr:to>
    <xdr:sp macro="" textlink="">
      <xdr:nvSpPr>
        <xdr:cNvPr id="379" name="フローチャート : 判断 378"/>
        <xdr:cNvSpPr/>
      </xdr:nvSpPr>
      <xdr:spPr>
        <a:xfrm>
          <a:off x="15430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93997</xdr:rowOff>
    </xdr:from>
    <xdr:ext cx="405111" cy="259045"/>
    <xdr:sp macro="" textlink="">
      <xdr:nvSpPr>
        <xdr:cNvPr id="380" name="n_1aveValue【一般廃棄物処理施設】&#10;有形固定資産減価償却率"/>
        <xdr:cNvSpPr txBox="1"/>
      </xdr:nvSpPr>
      <xdr:spPr>
        <a:xfrm>
          <a:off x="15266043"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97790</xdr:rowOff>
    </xdr:from>
    <xdr:to>
      <xdr:col>22</xdr:col>
      <xdr:colOff>415925</xdr:colOff>
      <xdr:row>41</xdr:row>
      <xdr:rowOff>27940</xdr:rowOff>
    </xdr:to>
    <xdr:sp macro="" textlink="">
      <xdr:nvSpPr>
        <xdr:cNvPr id="386" name="円/楕円 385"/>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19067</xdr:rowOff>
    </xdr:from>
    <xdr:ext cx="405111" cy="259045"/>
    <xdr:sp macro="" textlink="">
      <xdr:nvSpPr>
        <xdr:cNvPr id="387" name="n_1mainValue【一般廃棄物処理施設】&#10;有形固定資産減価償却率"/>
        <xdr:cNvSpPr txBox="1"/>
      </xdr:nvSpPr>
      <xdr:spPr>
        <a:xfrm>
          <a:off x="15266043"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5" name="正方形/長方形 3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6" name="テキスト ボックス 3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7" name="直線コネクタ 3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98" name="テキスト ボックス 397"/>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99" name="直線コネクタ 39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400" name="テキスト ボックス 399"/>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1" name="直線コネクタ 40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2" name="テキスト ボックス 40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3" name="直線コネクタ 40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04" name="テキスト ボックス 40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5" name="直線コネクタ 40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06" name="テキスト ボックス 40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7" name="直線コネクタ 40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8" name="テキスト ボックス 40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0" name="テキスト ボックス 40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83458</xdr:rowOff>
    </xdr:from>
    <xdr:to>
      <xdr:col>32</xdr:col>
      <xdr:colOff>186689</xdr:colOff>
      <xdr:row>42</xdr:row>
      <xdr:rowOff>11926</xdr:rowOff>
    </xdr:to>
    <xdr:cxnSp macro="">
      <xdr:nvCxnSpPr>
        <xdr:cNvPr id="412" name="直線コネクタ 411"/>
        <xdr:cNvCxnSpPr/>
      </xdr:nvCxnSpPr>
      <xdr:spPr>
        <a:xfrm flipV="1">
          <a:off x="22160864" y="5741308"/>
          <a:ext cx="0" cy="14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15753</xdr:rowOff>
    </xdr:from>
    <xdr:ext cx="534377" cy="259045"/>
    <xdr:sp macro="" textlink="">
      <xdr:nvSpPr>
        <xdr:cNvPr id="413" name="【一般廃棄物処理施設】&#10;一人当たり有形固定資産（償却資産）額最小値テキスト"/>
        <xdr:cNvSpPr txBox="1"/>
      </xdr:nvSpPr>
      <xdr:spPr>
        <a:xfrm>
          <a:off x="22250400" y="72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21,374</a:t>
          </a:r>
          <a:endParaRPr kumimoji="1" lang="ja-JP" altLang="en-US" sz="1000" b="1">
            <a:latin typeface="ＭＳ Ｐゴシック"/>
          </a:endParaRPr>
        </a:p>
      </xdr:txBody>
    </xdr:sp>
    <xdr:clientData/>
  </xdr:oneCellAnchor>
  <xdr:twoCellAnchor>
    <xdr:from>
      <xdr:col>32</xdr:col>
      <xdr:colOff>98425</xdr:colOff>
      <xdr:row>42</xdr:row>
      <xdr:rowOff>11926</xdr:rowOff>
    </xdr:from>
    <xdr:to>
      <xdr:col>32</xdr:col>
      <xdr:colOff>276225</xdr:colOff>
      <xdr:row>42</xdr:row>
      <xdr:rowOff>11926</xdr:rowOff>
    </xdr:to>
    <xdr:cxnSp macro="">
      <xdr:nvCxnSpPr>
        <xdr:cNvPr id="414" name="直線コネクタ 413"/>
        <xdr:cNvCxnSpPr/>
      </xdr:nvCxnSpPr>
      <xdr:spPr>
        <a:xfrm>
          <a:off x="22072600" y="721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30135</xdr:rowOff>
    </xdr:from>
    <xdr:ext cx="534377" cy="259045"/>
    <xdr:sp macro="" textlink="">
      <xdr:nvSpPr>
        <xdr:cNvPr id="415" name="【一般廃棄物処理施設】&#10;一人当たり有形固定資産（償却資産）額最大値テキスト"/>
        <xdr:cNvSpPr txBox="1"/>
      </xdr:nvSpPr>
      <xdr:spPr>
        <a:xfrm>
          <a:off x="22250400" y="55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98,619</a:t>
          </a:r>
          <a:endParaRPr kumimoji="1" lang="ja-JP" altLang="en-US" sz="1000" b="1">
            <a:latin typeface="ＭＳ Ｐゴシック"/>
          </a:endParaRPr>
        </a:p>
      </xdr:txBody>
    </xdr:sp>
    <xdr:clientData/>
  </xdr:oneCellAnchor>
  <xdr:twoCellAnchor>
    <xdr:from>
      <xdr:col>32</xdr:col>
      <xdr:colOff>98425</xdr:colOff>
      <xdr:row>33</xdr:row>
      <xdr:rowOff>83458</xdr:rowOff>
    </xdr:from>
    <xdr:to>
      <xdr:col>32</xdr:col>
      <xdr:colOff>276225</xdr:colOff>
      <xdr:row>33</xdr:row>
      <xdr:rowOff>83458</xdr:rowOff>
    </xdr:to>
    <xdr:cxnSp macro="">
      <xdr:nvCxnSpPr>
        <xdr:cNvPr id="416" name="直線コネクタ 415"/>
        <xdr:cNvCxnSpPr/>
      </xdr:nvCxnSpPr>
      <xdr:spPr>
        <a:xfrm>
          <a:off x="22072600" y="57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83970</xdr:rowOff>
    </xdr:from>
    <xdr:ext cx="534377" cy="259045"/>
    <xdr:sp macro="" textlink="">
      <xdr:nvSpPr>
        <xdr:cNvPr id="417" name="【一般廃棄物処理施設】&#10;一人当たり有形固定資産（償却資産）額平均値テキスト"/>
        <xdr:cNvSpPr txBox="1"/>
      </xdr:nvSpPr>
      <xdr:spPr>
        <a:xfrm>
          <a:off x="22250400" y="625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67,793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105543</xdr:rowOff>
    </xdr:from>
    <xdr:to>
      <xdr:col>32</xdr:col>
      <xdr:colOff>238125</xdr:colOff>
      <xdr:row>37</xdr:row>
      <xdr:rowOff>35693</xdr:rowOff>
    </xdr:to>
    <xdr:sp macro="" textlink="">
      <xdr:nvSpPr>
        <xdr:cNvPr id="418" name="フローチャート : 判断 417"/>
        <xdr:cNvSpPr/>
      </xdr:nvSpPr>
      <xdr:spPr>
        <a:xfrm>
          <a:off x="22110700" y="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141910</xdr:rowOff>
    </xdr:from>
    <xdr:to>
      <xdr:col>31</xdr:col>
      <xdr:colOff>85725</xdr:colOff>
      <xdr:row>37</xdr:row>
      <xdr:rowOff>72060</xdr:rowOff>
    </xdr:to>
    <xdr:sp macro="" textlink="">
      <xdr:nvSpPr>
        <xdr:cNvPr id="419" name="フローチャート : 判断 418"/>
        <xdr:cNvSpPr/>
      </xdr:nvSpPr>
      <xdr:spPr>
        <a:xfrm>
          <a:off x="21272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35</xdr:row>
      <xdr:rowOff>88587</xdr:rowOff>
    </xdr:from>
    <xdr:ext cx="534377" cy="259045"/>
    <xdr:sp macro="" textlink="">
      <xdr:nvSpPr>
        <xdr:cNvPr id="420" name="n_1aveValue【一般廃棄物処理施設】&#10;一人当たり有形固定資産（償却資産）額"/>
        <xdr:cNvSpPr txBox="1"/>
      </xdr:nvSpPr>
      <xdr:spPr>
        <a:xfrm>
          <a:off x="210434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65,884</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159283</xdr:rowOff>
    </xdr:from>
    <xdr:to>
      <xdr:col>31</xdr:col>
      <xdr:colOff>85725</xdr:colOff>
      <xdr:row>40</xdr:row>
      <xdr:rowOff>89433</xdr:rowOff>
    </xdr:to>
    <xdr:sp macro="" textlink="">
      <xdr:nvSpPr>
        <xdr:cNvPr id="426" name="円/楕円 425"/>
        <xdr:cNvSpPr/>
      </xdr:nvSpPr>
      <xdr:spPr>
        <a:xfrm>
          <a:off x="21272500" y="68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80560</xdr:rowOff>
    </xdr:from>
    <xdr:ext cx="534377" cy="259045"/>
    <xdr:sp macro="" textlink="">
      <xdr:nvSpPr>
        <xdr:cNvPr id="427" name="n_1mainValue【一般廃棄物処理施設】&#10;一人当たり有形固定資産（償却資産）額"/>
        <xdr:cNvSpPr txBox="1"/>
      </xdr:nvSpPr>
      <xdr:spPr>
        <a:xfrm>
          <a:off x="21043411" y="69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8" name="テキスト ボックス 4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0" name="テキスト ボックス 4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63</xdr:row>
      <xdr:rowOff>137160</xdr:rowOff>
    </xdr:to>
    <xdr:cxnSp macro="">
      <xdr:nvCxnSpPr>
        <xdr:cNvPr id="452" name="直線コネクタ 451"/>
        <xdr:cNvCxnSpPr/>
      </xdr:nvCxnSpPr>
      <xdr:spPr>
        <a:xfrm flipV="1">
          <a:off x="16318864" y="95250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140987</xdr:rowOff>
    </xdr:from>
    <xdr:ext cx="405111" cy="259045"/>
    <xdr:sp macro="" textlink="">
      <xdr:nvSpPr>
        <xdr:cNvPr id="453" name="【保健センター・保健所】&#10;有形固定資産減価償却率最小値テキスト"/>
        <xdr:cNvSpPr txBox="1"/>
      </xdr:nvSpPr>
      <xdr:spPr>
        <a:xfrm>
          <a:off x="164084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63</xdr:row>
      <xdr:rowOff>137160</xdr:rowOff>
    </xdr:from>
    <xdr:to>
      <xdr:col>23</xdr:col>
      <xdr:colOff>606425</xdr:colOff>
      <xdr:row>63</xdr:row>
      <xdr:rowOff>137160</xdr:rowOff>
    </xdr:to>
    <xdr:cxnSp macro="">
      <xdr:nvCxnSpPr>
        <xdr:cNvPr id="454" name="直線コネクタ 453"/>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05111" cy="259045"/>
    <xdr:sp macro="" textlink="">
      <xdr:nvSpPr>
        <xdr:cNvPr id="455" name="【保健センター・保健所】&#10;有形固定資産減価償却率最大値テキスト"/>
        <xdr:cNvSpPr txBox="1"/>
      </xdr:nvSpPr>
      <xdr:spPr>
        <a:xfrm>
          <a:off x="164084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56" name="直線コネクタ 455"/>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133367</xdr:rowOff>
    </xdr:from>
    <xdr:ext cx="405111" cy="259045"/>
    <xdr:sp macro="" textlink="">
      <xdr:nvSpPr>
        <xdr:cNvPr id="457" name="【保健センター・保健所】&#10;有形固定資産減価償却率平均値テキスト"/>
        <xdr:cNvSpPr txBox="1"/>
      </xdr:nvSpPr>
      <xdr:spPr>
        <a:xfrm>
          <a:off x="16408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154940</xdr:rowOff>
    </xdr:from>
    <xdr:to>
      <xdr:col>23</xdr:col>
      <xdr:colOff>568325</xdr:colOff>
      <xdr:row>61</xdr:row>
      <xdr:rowOff>85090</xdr:rowOff>
    </xdr:to>
    <xdr:sp macro="" textlink="">
      <xdr:nvSpPr>
        <xdr:cNvPr id="458" name="フローチャート : 判断 457"/>
        <xdr:cNvSpPr/>
      </xdr:nvSpPr>
      <xdr:spPr>
        <a:xfrm>
          <a:off x="16268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59" name="フローチャート : 判断 458"/>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52087</xdr:rowOff>
    </xdr:from>
    <xdr:ext cx="405111" cy="259045"/>
    <xdr:sp macro="" textlink="">
      <xdr:nvSpPr>
        <xdr:cNvPr id="460" name="n_1aveValue【保健センター・保健所】&#10;有形固定資産減価償却率"/>
        <xdr:cNvSpPr txBox="1"/>
      </xdr:nvSpPr>
      <xdr:spPr>
        <a:xfrm>
          <a:off x="15266043"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25400</xdr:rowOff>
    </xdr:from>
    <xdr:to>
      <xdr:col>22</xdr:col>
      <xdr:colOff>415925</xdr:colOff>
      <xdr:row>61</xdr:row>
      <xdr:rowOff>127000</xdr:rowOff>
    </xdr:to>
    <xdr:sp macro="" textlink="">
      <xdr:nvSpPr>
        <xdr:cNvPr id="466" name="円/楕円 465"/>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118127</xdr:rowOff>
    </xdr:from>
    <xdr:ext cx="405111" cy="259045"/>
    <xdr:sp macro="" textlink="">
      <xdr:nvSpPr>
        <xdr:cNvPr id="467" name="n_1mainValue【保健センター・保健所】&#10;有形固定資産減価償却率"/>
        <xdr:cNvSpPr txBox="1"/>
      </xdr:nvSpPr>
      <xdr:spPr>
        <a:xfrm>
          <a:off x="15266043"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95250</xdr:rowOff>
    </xdr:to>
    <xdr:cxnSp macro="">
      <xdr:nvCxnSpPr>
        <xdr:cNvPr id="491" name="直線コネクタ 490"/>
        <xdr:cNvCxnSpPr/>
      </xdr:nvCxnSpPr>
      <xdr:spPr>
        <a:xfrm flipV="1">
          <a:off x="22160864" y="960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92"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93" name="直線コネクタ 492"/>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94"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95" name="直線コネクタ 49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118127</xdr:rowOff>
    </xdr:from>
    <xdr:ext cx="469744" cy="259045"/>
    <xdr:sp macro="" textlink="">
      <xdr:nvSpPr>
        <xdr:cNvPr id="496" name="【保健センター・保健所】&#10;一人当たり面積平均値テキスト"/>
        <xdr:cNvSpPr txBox="1"/>
      </xdr:nvSpPr>
      <xdr:spPr>
        <a:xfrm>
          <a:off x="222504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139700</xdr:rowOff>
    </xdr:from>
    <xdr:to>
      <xdr:col>32</xdr:col>
      <xdr:colOff>238125</xdr:colOff>
      <xdr:row>61</xdr:row>
      <xdr:rowOff>69850</xdr:rowOff>
    </xdr:to>
    <xdr:sp macro="" textlink="">
      <xdr:nvSpPr>
        <xdr:cNvPr id="497" name="フローチャート : 判断 496"/>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101600</xdr:rowOff>
    </xdr:from>
    <xdr:to>
      <xdr:col>31</xdr:col>
      <xdr:colOff>85725</xdr:colOff>
      <xdr:row>61</xdr:row>
      <xdr:rowOff>31750</xdr:rowOff>
    </xdr:to>
    <xdr:sp macro="" textlink="">
      <xdr:nvSpPr>
        <xdr:cNvPr id="498" name="フローチャート : 判断 497"/>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48277</xdr:rowOff>
    </xdr:from>
    <xdr:ext cx="469744" cy="259045"/>
    <xdr:sp macro="" textlink="">
      <xdr:nvSpPr>
        <xdr:cNvPr id="499" name="n_1aveValue【保健センター・保健所】&#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82550</xdr:rowOff>
    </xdr:from>
    <xdr:to>
      <xdr:col>31</xdr:col>
      <xdr:colOff>85725</xdr:colOff>
      <xdr:row>64</xdr:row>
      <xdr:rowOff>12700</xdr:rowOff>
    </xdr:to>
    <xdr:sp macro="" textlink="">
      <xdr:nvSpPr>
        <xdr:cNvPr id="505" name="円/楕円 50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3827</xdr:rowOff>
    </xdr:from>
    <xdr:ext cx="469744" cy="259045"/>
    <xdr:sp macro="" textlink="">
      <xdr:nvSpPr>
        <xdr:cNvPr id="506"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7" name="テキスト ボックス 51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8" name="直線コネクタ 51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9" name="テキスト ボックス 51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0" name="直線コネクタ 51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1" name="テキスト ボックス 52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2" name="直線コネクタ 52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3" name="テキスト ボックス 52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4" name="直線コネクタ 52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5" name="テキスト ボックス 52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6" name="直線コネクタ 52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7" name="テキスト ボックス 52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8" name="直線コネクタ 5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29" name="テキスト ボックス 52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110489</xdr:rowOff>
    </xdr:to>
    <xdr:cxnSp macro="">
      <xdr:nvCxnSpPr>
        <xdr:cNvPr id="531" name="直線コネクタ 530"/>
        <xdr:cNvCxnSpPr/>
      </xdr:nvCxnSpPr>
      <xdr:spPr>
        <a:xfrm flipV="1">
          <a:off x="16318864" y="134226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114316</xdr:rowOff>
    </xdr:from>
    <xdr:ext cx="405111" cy="259045"/>
    <xdr:sp macro="" textlink="">
      <xdr:nvSpPr>
        <xdr:cNvPr id="532" name="【消防施設】&#10;有形固定資産減価償却率最小値テキスト"/>
        <xdr:cNvSpPr txBox="1"/>
      </xdr:nvSpPr>
      <xdr:spPr>
        <a:xfrm>
          <a:off x="16408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23</xdr:col>
      <xdr:colOff>428625</xdr:colOff>
      <xdr:row>85</xdr:row>
      <xdr:rowOff>110489</xdr:rowOff>
    </xdr:from>
    <xdr:to>
      <xdr:col>23</xdr:col>
      <xdr:colOff>606425</xdr:colOff>
      <xdr:row>85</xdr:row>
      <xdr:rowOff>110489</xdr:rowOff>
    </xdr:to>
    <xdr:cxnSp macro="">
      <xdr:nvCxnSpPr>
        <xdr:cNvPr id="533" name="直線コネクタ 532"/>
        <xdr:cNvCxnSpPr/>
      </xdr:nvCxnSpPr>
      <xdr:spPr>
        <a:xfrm>
          <a:off x="16230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534"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535" name="直線コネクタ 534"/>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156227</xdr:rowOff>
    </xdr:from>
    <xdr:ext cx="405111" cy="259045"/>
    <xdr:sp macro="" textlink="">
      <xdr:nvSpPr>
        <xdr:cNvPr id="536" name="【消防施設】&#10;有形固定資産減価償却率平均値テキスト"/>
        <xdr:cNvSpPr txBox="1"/>
      </xdr:nvSpPr>
      <xdr:spPr>
        <a:xfrm>
          <a:off x="16408400" y="1387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6350</xdr:rowOff>
    </xdr:from>
    <xdr:to>
      <xdr:col>23</xdr:col>
      <xdr:colOff>568325</xdr:colOff>
      <xdr:row>81</xdr:row>
      <xdr:rowOff>107950</xdr:rowOff>
    </xdr:to>
    <xdr:sp macro="" textlink="">
      <xdr:nvSpPr>
        <xdr:cNvPr id="537" name="フローチャート : 判断 536"/>
        <xdr:cNvSpPr/>
      </xdr:nvSpPr>
      <xdr:spPr>
        <a:xfrm>
          <a:off x="162687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139700</xdr:rowOff>
    </xdr:from>
    <xdr:to>
      <xdr:col>22</xdr:col>
      <xdr:colOff>415925</xdr:colOff>
      <xdr:row>82</xdr:row>
      <xdr:rowOff>69850</xdr:rowOff>
    </xdr:to>
    <xdr:sp macro="" textlink="">
      <xdr:nvSpPr>
        <xdr:cNvPr id="538" name="フローチャート : 判断 537"/>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60977</xdr:rowOff>
    </xdr:from>
    <xdr:ext cx="405111" cy="259045"/>
    <xdr:sp macro="" textlink="">
      <xdr:nvSpPr>
        <xdr:cNvPr id="539" name="n_1aveValue【消防施設】&#10;有形固定資産減価償却率"/>
        <xdr:cNvSpPr txBox="1"/>
      </xdr:nvSpPr>
      <xdr:spPr>
        <a:xfrm>
          <a:off x="15266043"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0" name="テキスト ボックス 5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1" name="テキスト ボックス 5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2" name="テキスト ボックス 5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3" name="テキスト ボックス 5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4" name="テキスト ボックス 5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2539</xdr:rowOff>
    </xdr:from>
    <xdr:to>
      <xdr:col>22</xdr:col>
      <xdr:colOff>415925</xdr:colOff>
      <xdr:row>81</xdr:row>
      <xdr:rowOff>104139</xdr:rowOff>
    </xdr:to>
    <xdr:sp macro="" textlink="">
      <xdr:nvSpPr>
        <xdr:cNvPr id="545" name="円/楕円 544"/>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120666</xdr:rowOff>
    </xdr:from>
    <xdr:ext cx="405111" cy="259045"/>
    <xdr:sp macro="" textlink="">
      <xdr:nvSpPr>
        <xdr:cNvPr id="546" name="n_1mainValue【消防施設】&#10;有形固定資産減価償却率"/>
        <xdr:cNvSpPr txBox="1"/>
      </xdr:nvSpPr>
      <xdr:spPr>
        <a:xfrm>
          <a:off x="15266043"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7" name="正方形/長方形 5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8" name="正方形/長方形 5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9" name="正方形/長方形 5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0" name="正方形/長方形 5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1" name="正方形/長方形 5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2" name="正方形/長方形 5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3" name="正方形/長方形 5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4" name="正方形/長方形 5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5" name="テキスト ボックス 5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6" name="直線コネクタ 5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57" name="テキスト ボックス 55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58" name="直線コネクタ 55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9" name="テキスト ボックス 55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0" name="直線コネクタ 55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1" name="テキスト ボックス 56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2" name="直線コネクタ 56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3" name="テキスト ボックス 56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4" name="直線コネクタ 56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5" name="テキスト ボックス 56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6" name="直線コネクタ 56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7" name="テキスト ボックス 56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8" name="直線コネクタ 5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9" name="テキスト ボックス 5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85</xdr:row>
      <xdr:rowOff>95250</xdr:rowOff>
    </xdr:to>
    <xdr:cxnSp macro="">
      <xdr:nvCxnSpPr>
        <xdr:cNvPr id="571" name="直線コネクタ 570"/>
        <xdr:cNvCxnSpPr/>
      </xdr:nvCxnSpPr>
      <xdr:spPr>
        <a:xfrm flipV="1">
          <a:off x="22160864" y="1325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72"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73" name="直線コネクタ 572"/>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574"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575" name="直線コネクタ 574"/>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76" name="【消防施設】&#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77" name="フローチャート : 判断 576"/>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78" name="フローチャート : 判断 577"/>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99077</xdr:rowOff>
    </xdr:from>
    <xdr:ext cx="469744" cy="259045"/>
    <xdr:sp macro="" textlink="">
      <xdr:nvSpPr>
        <xdr:cNvPr id="579"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0" name="テキスト ボックス 5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1" name="テキスト ボックス 5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2" name="テキスト ボックス 5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3" name="テキスト ボックス 5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4" name="テキスト ボックス 5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158750</xdr:rowOff>
    </xdr:from>
    <xdr:to>
      <xdr:col>31</xdr:col>
      <xdr:colOff>85725</xdr:colOff>
      <xdr:row>80</xdr:row>
      <xdr:rowOff>88900</xdr:rowOff>
    </xdr:to>
    <xdr:sp macro="" textlink="">
      <xdr:nvSpPr>
        <xdr:cNvPr id="585" name="円/楕円 584"/>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105427</xdr:rowOff>
    </xdr:from>
    <xdr:ext cx="469744" cy="259045"/>
    <xdr:sp macro="" textlink="">
      <xdr:nvSpPr>
        <xdr:cNvPr id="586" name="n_1mainValue【消防施設】&#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7" name="テキスト ボックス 59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8" name="直線コネクタ 59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9" name="テキスト ボックス 59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00" name="直線コネクタ 59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01" name="テキスト ボックス 60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02" name="直線コネクタ 60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03" name="テキスト ボックス 60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04" name="直線コネクタ 60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05" name="テキスト ボックス 60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07" name="テキスト ボックス 60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xdr:rowOff>
    </xdr:from>
    <xdr:to>
      <xdr:col>23</xdr:col>
      <xdr:colOff>516889</xdr:colOff>
      <xdr:row>108</xdr:row>
      <xdr:rowOff>112776</xdr:rowOff>
    </xdr:to>
    <xdr:cxnSp macro="">
      <xdr:nvCxnSpPr>
        <xdr:cNvPr id="609" name="直線コネクタ 608"/>
        <xdr:cNvCxnSpPr/>
      </xdr:nvCxnSpPr>
      <xdr:spPr>
        <a:xfrm flipV="1">
          <a:off x="16318864" y="171480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610" name="【庁舎】&#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611" name="直線コネクタ 610"/>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121175</xdr:rowOff>
    </xdr:from>
    <xdr:ext cx="405111" cy="259045"/>
    <xdr:sp macro="" textlink="">
      <xdr:nvSpPr>
        <xdr:cNvPr id="612" name="【庁舎】&#10;有形固定資産減価償却率最大値テキスト"/>
        <xdr:cNvSpPr txBox="1"/>
      </xdr:nvSpPr>
      <xdr:spPr>
        <a:xfrm>
          <a:off x="164084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100</xdr:row>
      <xdr:rowOff>3048</xdr:rowOff>
    </xdr:from>
    <xdr:to>
      <xdr:col>23</xdr:col>
      <xdr:colOff>606425</xdr:colOff>
      <xdr:row>100</xdr:row>
      <xdr:rowOff>3048</xdr:rowOff>
    </xdr:to>
    <xdr:cxnSp macro="">
      <xdr:nvCxnSpPr>
        <xdr:cNvPr id="613" name="直線コネクタ 612"/>
        <xdr:cNvCxnSpPr/>
      </xdr:nvCxnSpPr>
      <xdr:spPr>
        <a:xfrm>
          <a:off x="16230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118127</xdr:rowOff>
    </xdr:from>
    <xdr:ext cx="405111" cy="259045"/>
    <xdr:sp macro="" textlink="">
      <xdr:nvSpPr>
        <xdr:cNvPr id="614" name="【庁舎】&#10;有形固定資産減価償却率平均値テキスト"/>
        <xdr:cNvSpPr txBox="1"/>
      </xdr:nvSpPr>
      <xdr:spPr>
        <a:xfrm>
          <a:off x="164084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139700</xdr:rowOff>
    </xdr:from>
    <xdr:to>
      <xdr:col>23</xdr:col>
      <xdr:colOff>568325</xdr:colOff>
      <xdr:row>105</xdr:row>
      <xdr:rowOff>69850</xdr:rowOff>
    </xdr:to>
    <xdr:sp macro="" textlink="">
      <xdr:nvSpPr>
        <xdr:cNvPr id="615" name="フローチャート : 判断 61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89408</xdr:rowOff>
    </xdr:from>
    <xdr:to>
      <xdr:col>22</xdr:col>
      <xdr:colOff>415925</xdr:colOff>
      <xdr:row>103</xdr:row>
      <xdr:rowOff>19558</xdr:rowOff>
    </xdr:to>
    <xdr:sp macro="" textlink="">
      <xdr:nvSpPr>
        <xdr:cNvPr id="616" name="フローチャート : 判断 615"/>
        <xdr:cNvSpPr/>
      </xdr:nvSpPr>
      <xdr:spPr>
        <a:xfrm>
          <a:off x="15430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36085</xdr:rowOff>
    </xdr:from>
    <xdr:ext cx="405111" cy="259045"/>
    <xdr:sp macro="" textlink="">
      <xdr:nvSpPr>
        <xdr:cNvPr id="617" name="n_1aveValue【庁舎】&#10;有形固定資産減価償却率"/>
        <xdr:cNvSpPr txBox="1"/>
      </xdr:nvSpPr>
      <xdr:spPr>
        <a:xfrm>
          <a:off x="15266043"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254</xdr:rowOff>
    </xdr:from>
    <xdr:to>
      <xdr:col>22</xdr:col>
      <xdr:colOff>415925</xdr:colOff>
      <xdr:row>105</xdr:row>
      <xdr:rowOff>101854</xdr:rowOff>
    </xdr:to>
    <xdr:sp macro="" textlink="">
      <xdr:nvSpPr>
        <xdr:cNvPr id="623" name="円/楕円 622"/>
        <xdr:cNvSpPr/>
      </xdr:nvSpPr>
      <xdr:spPr>
        <a:xfrm>
          <a:off x="15430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92981</xdr:rowOff>
    </xdr:from>
    <xdr:ext cx="405111" cy="259045"/>
    <xdr:sp macro="" textlink="">
      <xdr:nvSpPr>
        <xdr:cNvPr id="624" name="n_1mainValue【庁舎】&#10;有形固定資産減価償却率"/>
        <xdr:cNvSpPr txBox="1"/>
      </xdr:nvSpPr>
      <xdr:spPr>
        <a:xfrm>
          <a:off x="15266043"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5" name="テキスト ボックス 6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6" name="直線コネクタ 6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7" name="テキスト ボックス 6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8" name="直線コネクタ 6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9" name="テキスト ボックス 6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40" name="直線コネクタ 6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41" name="テキスト ボックス 6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42" name="直線コネクタ 6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3" name="テキスト ボックス 6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4" name="直線コネクタ 6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5" name="テキスト ボックス 6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6" name="直線コネクタ 6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7" name="テキスト ボックス 6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68036</xdr:rowOff>
    </xdr:from>
    <xdr:to>
      <xdr:col>32</xdr:col>
      <xdr:colOff>186689</xdr:colOff>
      <xdr:row>108</xdr:row>
      <xdr:rowOff>125186</xdr:rowOff>
    </xdr:to>
    <xdr:cxnSp macro="">
      <xdr:nvCxnSpPr>
        <xdr:cNvPr id="651" name="直線コネクタ 650"/>
        <xdr:cNvCxnSpPr/>
      </xdr:nvCxnSpPr>
      <xdr:spPr>
        <a:xfrm flipV="1">
          <a:off x="22160864" y="170415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129013</xdr:rowOff>
    </xdr:from>
    <xdr:ext cx="469744" cy="259045"/>
    <xdr:sp macro="" textlink="">
      <xdr:nvSpPr>
        <xdr:cNvPr id="652" name="【庁舎】&#10;一人当たり面積最小値テキスト"/>
        <xdr:cNvSpPr txBox="1"/>
      </xdr:nvSpPr>
      <xdr:spPr>
        <a:xfrm>
          <a:off x="222504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108</xdr:row>
      <xdr:rowOff>125186</xdr:rowOff>
    </xdr:from>
    <xdr:to>
      <xdr:col>32</xdr:col>
      <xdr:colOff>276225</xdr:colOff>
      <xdr:row>108</xdr:row>
      <xdr:rowOff>125186</xdr:rowOff>
    </xdr:to>
    <xdr:cxnSp macro="">
      <xdr:nvCxnSpPr>
        <xdr:cNvPr id="653" name="直線コネクタ 652"/>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14713</xdr:rowOff>
    </xdr:from>
    <xdr:ext cx="469744" cy="259045"/>
    <xdr:sp macro="" textlink="">
      <xdr:nvSpPr>
        <xdr:cNvPr id="654" name="【庁舎】&#10;一人当たり面積最大値テキスト"/>
        <xdr:cNvSpPr txBox="1"/>
      </xdr:nvSpPr>
      <xdr:spPr>
        <a:xfrm>
          <a:off x="22250400" y="168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99</xdr:row>
      <xdr:rowOff>68036</xdr:rowOff>
    </xdr:from>
    <xdr:to>
      <xdr:col>32</xdr:col>
      <xdr:colOff>276225</xdr:colOff>
      <xdr:row>99</xdr:row>
      <xdr:rowOff>68036</xdr:rowOff>
    </xdr:to>
    <xdr:cxnSp macro="">
      <xdr:nvCxnSpPr>
        <xdr:cNvPr id="655" name="直線コネクタ 654"/>
        <xdr:cNvCxnSpPr/>
      </xdr:nvCxnSpPr>
      <xdr:spPr>
        <a:xfrm>
          <a:off x="22072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77306</xdr:rowOff>
    </xdr:from>
    <xdr:ext cx="469744" cy="259045"/>
    <xdr:sp macro="" textlink="">
      <xdr:nvSpPr>
        <xdr:cNvPr id="656" name="【庁舎】&#10;一人当たり面積平均値テキスト"/>
        <xdr:cNvSpPr txBox="1"/>
      </xdr:nvSpPr>
      <xdr:spPr>
        <a:xfrm>
          <a:off x="222504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657" name="フローチャート : 判断 656"/>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58" name="フローチャート : 判断 657"/>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167113</xdr:rowOff>
    </xdr:from>
    <xdr:ext cx="469744" cy="259045"/>
    <xdr:sp macro="" textlink="">
      <xdr:nvSpPr>
        <xdr:cNvPr id="659" name="n_1aveValue【庁舎】&#10;一人当たり面積"/>
        <xdr:cNvSpPr txBox="1"/>
      </xdr:nvSpPr>
      <xdr:spPr>
        <a:xfrm>
          <a:off x="21075727" y="179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907</xdr:rowOff>
    </xdr:from>
    <xdr:to>
      <xdr:col>31</xdr:col>
      <xdr:colOff>85725</xdr:colOff>
      <xdr:row>101</xdr:row>
      <xdr:rowOff>102507</xdr:rowOff>
    </xdr:to>
    <xdr:sp macro="" textlink="">
      <xdr:nvSpPr>
        <xdr:cNvPr id="665" name="円/楕円 664"/>
        <xdr:cNvSpPr/>
      </xdr:nvSpPr>
      <xdr:spPr>
        <a:xfrm>
          <a:off x="21272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119034</xdr:rowOff>
    </xdr:from>
    <xdr:ext cx="469744" cy="259045"/>
    <xdr:sp macro="" textlink="">
      <xdr:nvSpPr>
        <xdr:cNvPr id="666" name="n_1mainValue【庁舎】&#10;一人当たり面積"/>
        <xdr:cNvSpPr txBox="1"/>
      </xdr:nvSpPr>
      <xdr:spPr>
        <a:xfrm>
          <a:off x="210757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高度経済成長期に当たる昭和</a:t>
          </a:r>
          <a:r>
            <a:rPr kumimoji="1" lang="en-US" altLang="ja-JP" sz="1300" b="0" i="0" baseline="0">
              <a:solidFill>
                <a:schemeClr val="dk1"/>
              </a:solidFill>
              <a:effectLst/>
              <a:latin typeface="+mn-lt"/>
              <a:ea typeface="+mn-ea"/>
              <a:cs typeface="+mn-cs"/>
            </a:rPr>
            <a:t>40</a:t>
          </a:r>
          <a:r>
            <a:rPr kumimoji="1" lang="ja-JP" altLang="ja-JP" sz="1300" b="0" i="0" baseline="0">
              <a:solidFill>
                <a:schemeClr val="dk1"/>
              </a:solidFill>
              <a:effectLst/>
              <a:latin typeface="+mn-lt"/>
              <a:ea typeface="+mn-ea"/>
              <a:cs typeface="+mn-cs"/>
            </a:rPr>
            <a:t>年代から、政令指定都市移行前後の昭和</a:t>
          </a:r>
          <a:r>
            <a:rPr kumimoji="1" lang="en-US" altLang="ja-JP" sz="1300" b="0" i="0" baseline="0">
              <a:solidFill>
                <a:schemeClr val="dk1"/>
              </a:solidFill>
              <a:effectLst/>
              <a:latin typeface="+mn-lt"/>
              <a:ea typeface="+mn-ea"/>
              <a:cs typeface="+mn-cs"/>
            </a:rPr>
            <a:t>50</a:t>
          </a:r>
          <a:r>
            <a:rPr kumimoji="1" lang="ja-JP" altLang="ja-JP" sz="1300" b="0" i="0" baseline="0">
              <a:solidFill>
                <a:schemeClr val="dk1"/>
              </a:solidFill>
              <a:effectLst/>
              <a:latin typeface="+mn-lt"/>
              <a:ea typeface="+mn-ea"/>
              <a:cs typeface="+mn-cs"/>
            </a:rPr>
            <a:t>年代に集中して公共施設を整備しており、それらの施設が耐用年数を迎えつつあることから、平成</a:t>
          </a:r>
          <a:r>
            <a:rPr kumimoji="1" lang="en-US" altLang="ja-JP" sz="1300" b="0" i="0" baseline="0">
              <a:solidFill>
                <a:schemeClr val="dk1"/>
              </a:solidFill>
              <a:effectLst/>
              <a:latin typeface="+mn-lt"/>
              <a:ea typeface="+mn-ea"/>
              <a:cs typeface="+mn-cs"/>
            </a:rPr>
            <a:t>27</a:t>
          </a:r>
          <a:r>
            <a:rPr kumimoji="1" lang="ja-JP" altLang="ja-JP" sz="1300" b="0" i="0" baseline="0">
              <a:solidFill>
                <a:schemeClr val="dk1"/>
              </a:solidFill>
              <a:effectLst/>
              <a:latin typeface="+mn-lt"/>
              <a:ea typeface="+mn-ea"/>
              <a:cs typeface="+mn-cs"/>
            </a:rPr>
            <a:t>年度の有形固定資産減価償却率が全国平均や類似団体より</a:t>
          </a:r>
          <a:r>
            <a:rPr lang="ja-JP" altLang="ja-JP" sz="1300" b="0" i="0" baseline="0">
              <a:solidFill>
                <a:schemeClr val="dk1"/>
              </a:solidFill>
              <a:effectLst/>
              <a:latin typeface="+mn-lt"/>
              <a:ea typeface="+mn-ea"/>
              <a:cs typeface="+mn-cs"/>
            </a:rPr>
            <a:t>高い水準にある。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により、施設の機能を適正に維持することとしている。一般廃棄物処理施設については、その約半数を平成</a:t>
          </a:r>
          <a:r>
            <a:rPr lang="en-US" altLang="ja-JP" sz="1300" b="0" i="0" baseline="0">
              <a:solidFill>
                <a:schemeClr val="dk1"/>
              </a:solidFill>
              <a:effectLst/>
              <a:latin typeface="+mn-lt"/>
              <a:ea typeface="+mn-ea"/>
              <a:cs typeface="+mn-cs"/>
            </a:rPr>
            <a:t>7</a:t>
          </a:r>
          <a:r>
            <a:rPr lang="ja-JP" altLang="ja-JP" sz="1300" b="0" i="0" baseline="0">
              <a:solidFill>
                <a:schemeClr val="dk1"/>
              </a:solidFill>
              <a:effectLst/>
              <a:latin typeface="+mn-lt"/>
              <a:ea typeface="+mn-ea"/>
              <a:cs typeface="+mn-cs"/>
            </a:rPr>
            <a:t>年以降に新設や更新（建替）しているため、有形固定資産減価償却率が全国平均や類似団体より低い水準にある。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0.83</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0.01</a:t>
          </a:r>
          <a:r>
            <a:rPr kumimoji="1" lang="ja-JP" altLang="ja-JP" sz="1300">
              <a:solidFill>
                <a:schemeClr val="dk1"/>
              </a:solidFill>
              <a:effectLst/>
              <a:latin typeface="+mn-ea"/>
              <a:ea typeface="+mn-ea"/>
              <a:cs typeface="+mn-cs"/>
            </a:rPr>
            <a:t>ポイント改善している。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財政力指数が改善したのは、基準財政収入額において、地方消費税交付金が増加したことなどが主な要因である。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52070</xdr:rowOff>
    </xdr:to>
    <xdr:cxnSp macro="">
      <xdr:nvCxnSpPr>
        <xdr:cNvPr id="66" name="直線コネクタ 65"/>
        <xdr:cNvCxnSpPr/>
      </xdr:nvCxnSpPr>
      <xdr:spPr>
        <a:xfrm flipV="1">
          <a:off x="4114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167657</xdr:rowOff>
    </xdr:from>
    <xdr:ext cx="762000" cy="259045"/>
    <xdr:sp macro="" textlink="">
      <xdr:nvSpPr>
        <xdr:cNvPr id="67"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52070</xdr:rowOff>
    </xdr:from>
    <xdr:to>
      <xdr:col>6</xdr:col>
      <xdr:colOff>0</xdr:colOff>
      <xdr:row>41</xdr:row>
      <xdr:rowOff>100330</xdr:rowOff>
    </xdr:to>
    <xdr:cxnSp macro="">
      <xdr:nvCxnSpPr>
        <xdr:cNvPr id="69" name="直線コネクタ 68"/>
        <xdr:cNvCxnSpPr/>
      </xdr:nvCxnSpPr>
      <xdr:spPr>
        <a:xfrm flipV="1">
          <a:off x="3225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139717</xdr:rowOff>
    </xdr:from>
    <xdr:ext cx="736600" cy="259045"/>
    <xdr:sp macro="" textlink="">
      <xdr:nvSpPr>
        <xdr:cNvPr id="71" name="テキスト ボックス 70"/>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100330</xdr:rowOff>
    </xdr:from>
    <xdr:to>
      <xdr:col>4</xdr:col>
      <xdr:colOff>482600</xdr:colOff>
      <xdr:row>41</xdr:row>
      <xdr:rowOff>148590</xdr:rowOff>
    </xdr:to>
    <xdr:cxnSp macro="">
      <xdr:nvCxnSpPr>
        <xdr:cNvPr id="72" name="直線コネクタ 71"/>
        <xdr:cNvCxnSpPr/>
      </xdr:nvCxnSpPr>
      <xdr:spPr>
        <a:xfrm flipV="1">
          <a:off x="2336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148590</xdr:rowOff>
    </xdr:from>
    <xdr:to>
      <xdr:col>3</xdr:col>
      <xdr:colOff>279400</xdr:colOff>
      <xdr:row>42</xdr:row>
      <xdr:rowOff>25400</xdr:rowOff>
    </xdr:to>
    <xdr:cxnSp macro="">
      <xdr:nvCxnSpPr>
        <xdr:cNvPr id="75" name="直線コネクタ 74"/>
        <xdr:cNvCxnSpPr/>
      </xdr:nvCxnSpPr>
      <xdr:spPr>
        <a:xfrm flipV="1">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7" name="テキスト ボックス 7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79" name="テキスト ボックス 78"/>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5" name="円/楕円 84"/>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6"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1270</xdr:rowOff>
    </xdr:from>
    <xdr:to>
      <xdr:col>6</xdr:col>
      <xdr:colOff>50800</xdr:colOff>
      <xdr:row>41</xdr:row>
      <xdr:rowOff>102870</xdr:rowOff>
    </xdr:to>
    <xdr:sp macro="" textlink="">
      <xdr:nvSpPr>
        <xdr:cNvPr id="87" name="円/楕円 86"/>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87647</xdr:rowOff>
    </xdr:from>
    <xdr:ext cx="736600" cy="259045"/>
    <xdr:sp macro="" textlink="">
      <xdr:nvSpPr>
        <xdr:cNvPr id="88" name="テキスト ボックス 87"/>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49530</xdr:rowOff>
    </xdr:from>
    <xdr:to>
      <xdr:col>4</xdr:col>
      <xdr:colOff>533400</xdr:colOff>
      <xdr:row>41</xdr:row>
      <xdr:rowOff>151130</xdr:rowOff>
    </xdr:to>
    <xdr:sp macro="" textlink="">
      <xdr:nvSpPr>
        <xdr:cNvPr id="89" name="円/楕円 88"/>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135907</xdr:rowOff>
    </xdr:from>
    <xdr:ext cx="762000" cy="259045"/>
    <xdr:sp macro="" textlink="">
      <xdr:nvSpPr>
        <xdr:cNvPr id="90" name="テキスト ボックス 89"/>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97790</xdr:rowOff>
    </xdr:from>
    <xdr:to>
      <xdr:col>3</xdr:col>
      <xdr:colOff>330200</xdr:colOff>
      <xdr:row>42</xdr:row>
      <xdr:rowOff>27940</xdr:rowOff>
    </xdr:to>
    <xdr:sp macro="" textlink="">
      <xdr:nvSpPr>
        <xdr:cNvPr id="91" name="円/楕円 90"/>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12717</xdr:rowOff>
    </xdr:from>
    <xdr:ext cx="762000" cy="259045"/>
    <xdr:sp macro="" textlink="">
      <xdr:nvSpPr>
        <xdr:cNvPr id="92" name="テキスト ボックス 91"/>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3" name="円/楕円 92"/>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4" name="テキスト ボックス 9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97.4</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悪化</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98.6</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これは、公債費、物件費及び補助費等が類似団体と比べて高い水準にあることが主な要因となっている。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155424</xdr:rowOff>
    </xdr:from>
    <xdr:to>
      <xdr:col>7</xdr:col>
      <xdr:colOff>152400</xdr:colOff>
      <xdr:row>65</xdr:row>
      <xdr:rowOff>121859</xdr:rowOff>
    </xdr:to>
    <xdr:cxnSp macro="">
      <xdr:nvCxnSpPr>
        <xdr:cNvPr id="131" name="直線コネクタ 130"/>
        <xdr:cNvCxnSpPr/>
      </xdr:nvCxnSpPr>
      <xdr:spPr>
        <a:xfrm>
          <a:off x="4114800" y="11128224"/>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144132</xdr:rowOff>
    </xdr:from>
    <xdr:ext cx="762000" cy="259045"/>
    <xdr:sp macro="" textlink="">
      <xdr:nvSpPr>
        <xdr:cNvPr id="132" name="財政構造の弾力性平均値テキスト"/>
        <xdr:cNvSpPr txBox="1"/>
      </xdr:nvSpPr>
      <xdr:spPr>
        <a:xfrm>
          <a:off x="5041900" y="1094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155424</xdr:rowOff>
    </xdr:from>
    <xdr:to>
      <xdr:col>6</xdr:col>
      <xdr:colOff>0</xdr:colOff>
      <xdr:row>65</xdr:row>
      <xdr:rowOff>18445</xdr:rowOff>
    </xdr:to>
    <xdr:cxnSp macro="">
      <xdr:nvCxnSpPr>
        <xdr:cNvPr id="134" name="直線コネクタ 133"/>
        <xdr:cNvCxnSpPr/>
      </xdr:nvCxnSpPr>
      <xdr:spPr>
        <a:xfrm flipV="1">
          <a:off x="3225800" y="111282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40519</xdr:rowOff>
    </xdr:from>
    <xdr:to>
      <xdr:col>4</xdr:col>
      <xdr:colOff>482600</xdr:colOff>
      <xdr:row>65</xdr:row>
      <xdr:rowOff>18445</xdr:rowOff>
    </xdr:to>
    <xdr:cxnSp macro="">
      <xdr:nvCxnSpPr>
        <xdr:cNvPr id="137" name="直線コネクタ 136"/>
        <xdr:cNvCxnSpPr/>
      </xdr:nvCxnSpPr>
      <xdr:spPr>
        <a:xfrm>
          <a:off x="2336800" y="1101331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124477</xdr:rowOff>
    </xdr:from>
    <xdr:ext cx="762000" cy="259045"/>
    <xdr:sp macro="" textlink="">
      <xdr:nvSpPr>
        <xdr:cNvPr id="139" name="テキスト ボックス 138"/>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40519</xdr:rowOff>
    </xdr:from>
    <xdr:to>
      <xdr:col>3</xdr:col>
      <xdr:colOff>279400</xdr:colOff>
      <xdr:row>64</xdr:row>
      <xdr:rowOff>86481</xdr:rowOff>
    </xdr:to>
    <xdr:cxnSp macro="">
      <xdr:nvCxnSpPr>
        <xdr:cNvPr id="140" name="直線コネクタ 139"/>
        <xdr:cNvCxnSpPr/>
      </xdr:nvCxnSpPr>
      <xdr:spPr>
        <a:xfrm flipV="1">
          <a:off x="1447800" y="1101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158042</xdr:rowOff>
    </xdr:from>
    <xdr:ext cx="762000" cy="259045"/>
    <xdr:sp macro="" textlink="">
      <xdr:nvSpPr>
        <xdr:cNvPr id="142" name="テキスト ボックス 14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55534</xdr:rowOff>
    </xdr:from>
    <xdr:ext cx="762000" cy="259045"/>
    <xdr:sp macro="" textlink="">
      <xdr:nvSpPr>
        <xdr:cNvPr id="144" name="テキスト ボックス 143"/>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71059</xdr:rowOff>
    </xdr:from>
    <xdr:to>
      <xdr:col>7</xdr:col>
      <xdr:colOff>203200</xdr:colOff>
      <xdr:row>66</xdr:row>
      <xdr:rowOff>1209</xdr:rowOff>
    </xdr:to>
    <xdr:sp macro="" textlink="">
      <xdr:nvSpPr>
        <xdr:cNvPr id="150" name="円/楕円 149"/>
        <xdr:cNvSpPr/>
      </xdr:nvSpPr>
      <xdr:spPr>
        <a:xfrm>
          <a:off x="49022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43136</xdr:rowOff>
    </xdr:from>
    <xdr:ext cx="762000" cy="259045"/>
    <xdr:sp macro="" textlink="">
      <xdr:nvSpPr>
        <xdr:cNvPr id="151" name="財政構造の弾力性該当値テキスト"/>
        <xdr:cNvSpPr txBox="1"/>
      </xdr:nvSpPr>
      <xdr:spPr>
        <a:xfrm>
          <a:off x="5041900" y="1118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104624</xdr:rowOff>
    </xdr:from>
    <xdr:to>
      <xdr:col>6</xdr:col>
      <xdr:colOff>50800</xdr:colOff>
      <xdr:row>65</xdr:row>
      <xdr:rowOff>34774</xdr:rowOff>
    </xdr:to>
    <xdr:sp macro="" textlink="">
      <xdr:nvSpPr>
        <xdr:cNvPr id="152" name="円/楕円 151"/>
        <xdr:cNvSpPr/>
      </xdr:nvSpPr>
      <xdr:spPr>
        <a:xfrm>
          <a:off x="4064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19551</xdr:rowOff>
    </xdr:from>
    <xdr:ext cx="736600" cy="259045"/>
    <xdr:sp macro="" textlink="">
      <xdr:nvSpPr>
        <xdr:cNvPr id="153" name="テキスト ボックス 152"/>
        <xdr:cNvSpPr txBox="1"/>
      </xdr:nvSpPr>
      <xdr:spPr>
        <a:xfrm>
          <a:off x="3733800" y="1116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139095</xdr:rowOff>
    </xdr:from>
    <xdr:to>
      <xdr:col>4</xdr:col>
      <xdr:colOff>533400</xdr:colOff>
      <xdr:row>65</xdr:row>
      <xdr:rowOff>69245</xdr:rowOff>
    </xdr:to>
    <xdr:sp macro="" textlink="">
      <xdr:nvSpPr>
        <xdr:cNvPr id="154" name="円/楕円 153"/>
        <xdr:cNvSpPr/>
      </xdr:nvSpPr>
      <xdr:spPr>
        <a:xfrm>
          <a:off x="3175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54022</xdr:rowOff>
    </xdr:from>
    <xdr:ext cx="762000" cy="259045"/>
    <xdr:sp macro="" textlink="">
      <xdr:nvSpPr>
        <xdr:cNvPr id="155" name="テキスト ボックス 154"/>
        <xdr:cNvSpPr txBox="1"/>
      </xdr:nvSpPr>
      <xdr:spPr>
        <a:xfrm>
          <a:off x="2844800" y="1119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161169</xdr:rowOff>
    </xdr:from>
    <xdr:to>
      <xdr:col>3</xdr:col>
      <xdr:colOff>330200</xdr:colOff>
      <xdr:row>64</xdr:row>
      <xdr:rowOff>91319</xdr:rowOff>
    </xdr:to>
    <xdr:sp macro="" textlink="">
      <xdr:nvSpPr>
        <xdr:cNvPr id="156" name="円/楕円 155"/>
        <xdr:cNvSpPr/>
      </xdr:nvSpPr>
      <xdr:spPr>
        <a:xfrm>
          <a:off x="2286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76096</xdr:rowOff>
    </xdr:from>
    <xdr:ext cx="762000" cy="259045"/>
    <xdr:sp macro="" textlink="">
      <xdr:nvSpPr>
        <xdr:cNvPr id="157" name="テキスト ボックス 156"/>
        <xdr:cNvSpPr txBox="1"/>
      </xdr:nvSpPr>
      <xdr:spPr>
        <a:xfrm>
          <a:off x="1955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35681</xdr:rowOff>
    </xdr:from>
    <xdr:to>
      <xdr:col>2</xdr:col>
      <xdr:colOff>127000</xdr:colOff>
      <xdr:row>64</xdr:row>
      <xdr:rowOff>137281</xdr:rowOff>
    </xdr:to>
    <xdr:sp macro="" textlink="">
      <xdr:nvSpPr>
        <xdr:cNvPr id="158" name="円/楕円 157"/>
        <xdr:cNvSpPr/>
      </xdr:nvSpPr>
      <xdr:spPr>
        <a:xfrm>
          <a:off x="1397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122058</xdr:rowOff>
    </xdr:from>
    <xdr:ext cx="762000" cy="259045"/>
    <xdr:sp macro="" textlink="">
      <xdr:nvSpPr>
        <xdr:cNvPr id="159" name="テキスト ボックス 158"/>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[115,973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119,693</a:t>
          </a:r>
          <a:r>
            <a:rPr kumimoji="1" lang="ja-JP" altLang="ja-JP" sz="1300">
              <a:solidFill>
                <a:schemeClr val="dk1"/>
              </a:solidFill>
              <a:effectLst/>
              <a:latin typeface="+mn-ea"/>
              <a:ea typeface="+mn-ea"/>
              <a:cs typeface="+mn-cs"/>
            </a:rPr>
            <a:t>円と比べ</a:t>
          </a:r>
          <a:r>
            <a:rPr kumimoji="1" lang="en-US" altLang="ja-JP" sz="1300">
              <a:solidFill>
                <a:schemeClr val="dk1"/>
              </a:solidFill>
              <a:effectLst/>
              <a:latin typeface="+mn-ea"/>
              <a:ea typeface="+mn-ea"/>
              <a:cs typeface="+mn-cs"/>
            </a:rPr>
            <a:t>3,720</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115,973</a:t>
          </a:r>
          <a:r>
            <a:rPr kumimoji="1" lang="ja-JP" altLang="ja-JP" sz="1300">
              <a:solidFill>
                <a:schemeClr val="dk1"/>
              </a:solidFill>
              <a:effectLst/>
              <a:latin typeface="+mn-ea"/>
              <a:ea typeface="+mn-ea"/>
              <a:cs typeface="+mn-cs"/>
            </a:rPr>
            <a:t>円となっており、類似団体平均を上回っている。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ja-JP" sz="1300">
              <a:solidFill>
                <a:sysClr val="windowText" lastClr="000000"/>
              </a:solidFill>
              <a:effectLst/>
              <a:latin typeface="+mn-ea"/>
              <a:ea typeface="+mn-ea"/>
              <a:cs typeface="+mn-cs"/>
            </a:rPr>
            <a:t>、人件費の</a:t>
          </a:r>
          <a:r>
            <a:rPr kumimoji="1" lang="ja-JP" altLang="ja-JP" sz="1300">
              <a:solidFill>
                <a:schemeClr val="dk1"/>
              </a:solidFill>
              <a:effectLst/>
              <a:latin typeface="+mn-ea"/>
              <a:ea typeface="+mn-ea"/>
              <a:cs typeface="+mn-cs"/>
            </a:rPr>
            <a:t>人口１人当たりの金額が類似団体よりも高いことが主な要因となっている。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a:t>
          </a:r>
          <a:r>
            <a:rPr kumimoji="1" lang="ja-JP" altLang="en-US" sz="1300">
              <a:solidFill>
                <a:schemeClr val="dk1"/>
              </a:solidFill>
              <a:effectLst/>
              <a:latin typeface="+mn-ea"/>
              <a:ea typeface="+mn-ea"/>
              <a:cs typeface="+mn-cs"/>
            </a:rPr>
            <a:t>人件費の削減について、</a:t>
          </a:r>
          <a:r>
            <a:rPr kumimoji="1" lang="ja-JP" altLang="ja-JP" sz="1300">
              <a:solidFill>
                <a:schemeClr val="dk1"/>
              </a:solidFill>
              <a:effectLst/>
              <a:latin typeface="+mn-ea"/>
              <a:ea typeface="+mn-ea"/>
              <a:cs typeface="+mn-cs"/>
            </a:rPr>
            <a:t>職員数等の検討を行い、</a:t>
          </a:r>
          <a:r>
            <a:rPr kumimoji="1" lang="ja-JP" altLang="en-US" sz="1300">
              <a:solidFill>
                <a:schemeClr val="dk1"/>
              </a:solidFill>
              <a:effectLst/>
              <a:latin typeface="+mn-ea"/>
              <a:ea typeface="+mn-ea"/>
              <a:cs typeface="+mn-cs"/>
            </a:rPr>
            <a:t>取組を進</a:t>
          </a:r>
          <a:r>
            <a:rPr kumimoji="1" lang="ja-JP" altLang="ja-JP" sz="1300">
              <a:solidFill>
                <a:schemeClr val="dk1"/>
              </a:solidFill>
              <a:effectLst/>
              <a:latin typeface="+mn-ea"/>
              <a:ea typeface="+mn-ea"/>
              <a:cs typeface="+mn-cs"/>
            </a:rPr>
            <a:t>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36179</xdr:rowOff>
    </xdr:from>
    <xdr:to>
      <xdr:col>7</xdr:col>
      <xdr:colOff>152400</xdr:colOff>
      <xdr:row>83</xdr:row>
      <xdr:rowOff>125943</xdr:rowOff>
    </xdr:to>
    <xdr:cxnSp macro="">
      <xdr:nvCxnSpPr>
        <xdr:cNvPr id="192" name="直線コネクタ 191"/>
        <xdr:cNvCxnSpPr/>
      </xdr:nvCxnSpPr>
      <xdr:spPr>
        <a:xfrm flipV="1">
          <a:off x="4114800" y="14266529"/>
          <a:ext cx="8382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93099</xdr:rowOff>
    </xdr:from>
    <xdr:ext cx="762000" cy="259045"/>
    <xdr:sp macro="" textlink="">
      <xdr:nvSpPr>
        <xdr:cNvPr id="193" name="人件費・物件費等の状況平均値テキスト"/>
        <xdr:cNvSpPr txBox="1"/>
      </xdr:nvSpPr>
      <xdr:spPr>
        <a:xfrm>
          <a:off x="5041900" y="1398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82652</xdr:rowOff>
    </xdr:from>
    <xdr:to>
      <xdr:col>6</xdr:col>
      <xdr:colOff>0</xdr:colOff>
      <xdr:row>83</xdr:row>
      <xdr:rowOff>125943</xdr:rowOff>
    </xdr:to>
    <xdr:cxnSp macro="">
      <xdr:nvCxnSpPr>
        <xdr:cNvPr id="195" name="直線コネクタ 194"/>
        <xdr:cNvCxnSpPr/>
      </xdr:nvCxnSpPr>
      <xdr:spPr>
        <a:xfrm>
          <a:off x="3225800" y="14313002"/>
          <a:ext cx="889000" cy="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152227</xdr:rowOff>
    </xdr:from>
    <xdr:ext cx="736600" cy="259045"/>
    <xdr:sp macro="" textlink="">
      <xdr:nvSpPr>
        <xdr:cNvPr id="197" name="テキスト ボックス 196"/>
        <xdr:cNvSpPr txBox="1"/>
      </xdr:nvSpPr>
      <xdr:spPr>
        <a:xfrm>
          <a:off x="3733800" y="138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122208</xdr:rowOff>
    </xdr:from>
    <xdr:to>
      <xdr:col>4</xdr:col>
      <xdr:colOff>482600</xdr:colOff>
      <xdr:row>83</xdr:row>
      <xdr:rowOff>82652</xdr:rowOff>
    </xdr:to>
    <xdr:cxnSp macro="">
      <xdr:nvCxnSpPr>
        <xdr:cNvPr id="198" name="直線コネクタ 197"/>
        <xdr:cNvCxnSpPr/>
      </xdr:nvCxnSpPr>
      <xdr:spPr>
        <a:xfrm>
          <a:off x="2336800" y="14181108"/>
          <a:ext cx="889000" cy="1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141826</xdr:rowOff>
    </xdr:from>
    <xdr:ext cx="762000" cy="259045"/>
    <xdr:sp macro="" textlink="">
      <xdr:nvSpPr>
        <xdr:cNvPr id="200" name="テキスト ボックス 199"/>
        <xdr:cNvSpPr txBox="1"/>
      </xdr:nvSpPr>
      <xdr:spPr>
        <a:xfrm>
          <a:off x="2844800" y="138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122208</xdr:rowOff>
    </xdr:from>
    <xdr:to>
      <xdr:col>3</xdr:col>
      <xdr:colOff>279400</xdr:colOff>
      <xdr:row>83</xdr:row>
      <xdr:rowOff>15041</xdr:rowOff>
    </xdr:to>
    <xdr:cxnSp macro="">
      <xdr:nvCxnSpPr>
        <xdr:cNvPr id="201" name="直線コネクタ 200"/>
        <xdr:cNvCxnSpPr/>
      </xdr:nvCxnSpPr>
      <xdr:spPr>
        <a:xfrm flipV="1">
          <a:off x="1447800" y="14181108"/>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51364</xdr:rowOff>
    </xdr:from>
    <xdr:ext cx="762000" cy="259045"/>
    <xdr:sp macro="" textlink="">
      <xdr:nvSpPr>
        <xdr:cNvPr id="203" name="テキスト ボックス 202"/>
        <xdr:cNvSpPr txBox="1"/>
      </xdr:nvSpPr>
      <xdr:spPr>
        <a:xfrm>
          <a:off x="1955800" y="1376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100564</xdr:rowOff>
    </xdr:from>
    <xdr:ext cx="762000" cy="259045"/>
    <xdr:sp macro="" textlink="">
      <xdr:nvSpPr>
        <xdr:cNvPr id="205" name="テキスト ボックス 204"/>
        <xdr:cNvSpPr txBox="1"/>
      </xdr:nvSpPr>
      <xdr:spPr>
        <a:xfrm>
          <a:off x="1066800" y="138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156829</xdr:rowOff>
    </xdr:from>
    <xdr:to>
      <xdr:col>7</xdr:col>
      <xdr:colOff>203200</xdr:colOff>
      <xdr:row>83</xdr:row>
      <xdr:rowOff>86979</xdr:rowOff>
    </xdr:to>
    <xdr:sp macro="" textlink="">
      <xdr:nvSpPr>
        <xdr:cNvPr id="211" name="円/楕円 210"/>
        <xdr:cNvSpPr/>
      </xdr:nvSpPr>
      <xdr:spPr>
        <a:xfrm>
          <a:off x="4902200" y="142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128906</xdr:rowOff>
    </xdr:from>
    <xdr:ext cx="762000" cy="259045"/>
    <xdr:sp macro="" textlink="">
      <xdr:nvSpPr>
        <xdr:cNvPr id="212" name="人件費・物件費等の状況該当値テキスト"/>
        <xdr:cNvSpPr txBox="1"/>
      </xdr:nvSpPr>
      <xdr:spPr>
        <a:xfrm>
          <a:off x="5041900" y="1418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115,973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75143</xdr:rowOff>
    </xdr:from>
    <xdr:to>
      <xdr:col>6</xdr:col>
      <xdr:colOff>50800</xdr:colOff>
      <xdr:row>84</xdr:row>
      <xdr:rowOff>5293</xdr:rowOff>
    </xdr:to>
    <xdr:sp macro="" textlink="">
      <xdr:nvSpPr>
        <xdr:cNvPr id="213" name="円/楕円 212"/>
        <xdr:cNvSpPr/>
      </xdr:nvSpPr>
      <xdr:spPr>
        <a:xfrm>
          <a:off x="4064000" y="143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161520</xdr:rowOff>
    </xdr:from>
    <xdr:ext cx="736600" cy="259045"/>
    <xdr:sp macro="" textlink="">
      <xdr:nvSpPr>
        <xdr:cNvPr id="214" name="テキスト ボックス 213"/>
        <xdr:cNvSpPr txBox="1"/>
      </xdr:nvSpPr>
      <xdr:spPr>
        <a:xfrm>
          <a:off x="3733800" y="1439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119,693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31852</xdr:rowOff>
    </xdr:from>
    <xdr:to>
      <xdr:col>4</xdr:col>
      <xdr:colOff>533400</xdr:colOff>
      <xdr:row>83</xdr:row>
      <xdr:rowOff>133452</xdr:rowOff>
    </xdr:to>
    <xdr:sp macro="" textlink="">
      <xdr:nvSpPr>
        <xdr:cNvPr id="215" name="円/楕円 214"/>
        <xdr:cNvSpPr/>
      </xdr:nvSpPr>
      <xdr:spPr>
        <a:xfrm>
          <a:off x="3175000" y="142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118229</xdr:rowOff>
    </xdr:from>
    <xdr:ext cx="762000" cy="259045"/>
    <xdr:sp macro="" textlink="">
      <xdr:nvSpPr>
        <xdr:cNvPr id="216" name="テキスト ボックス 215"/>
        <xdr:cNvSpPr txBox="1"/>
      </xdr:nvSpPr>
      <xdr:spPr>
        <a:xfrm>
          <a:off x="2844800" y="1434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117,899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71408</xdr:rowOff>
    </xdr:from>
    <xdr:to>
      <xdr:col>3</xdr:col>
      <xdr:colOff>330200</xdr:colOff>
      <xdr:row>83</xdr:row>
      <xdr:rowOff>1558</xdr:rowOff>
    </xdr:to>
    <xdr:sp macro="" textlink="">
      <xdr:nvSpPr>
        <xdr:cNvPr id="217" name="円/楕円 216"/>
        <xdr:cNvSpPr/>
      </xdr:nvSpPr>
      <xdr:spPr>
        <a:xfrm>
          <a:off x="2286000" y="141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157785</xdr:rowOff>
    </xdr:from>
    <xdr:ext cx="762000" cy="259045"/>
    <xdr:sp macro="" textlink="">
      <xdr:nvSpPr>
        <xdr:cNvPr id="218" name="テキスト ボックス 217"/>
        <xdr:cNvSpPr txBox="1"/>
      </xdr:nvSpPr>
      <xdr:spPr>
        <a:xfrm>
          <a:off x="1955800" y="142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135691</xdr:rowOff>
    </xdr:from>
    <xdr:to>
      <xdr:col>2</xdr:col>
      <xdr:colOff>127000</xdr:colOff>
      <xdr:row>83</xdr:row>
      <xdr:rowOff>65841</xdr:rowOff>
    </xdr:to>
    <xdr:sp macro="" textlink="">
      <xdr:nvSpPr>
        <xdr:cNvPr id="219" name="円/楕円 218"/>
        <xdr:cNvSpPr/>
      </xdr:nvSpPr>
      <xdr:spPr>
        <a:xfrm>
          <a:off x="1397000" y="141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50618</xdr:rowOff>
    </xdr:from>
    <xdr:ext cx="762000" cy="259045"/>
    <xdr:sp macro="" textlink="">
      <xdr:nvSpPr>
        <xdr:cNvPr id="220" name="テキスト ボックス 219"/>
        <xdr:cNvSpPr txBox="1"/>
      </xdr:nvSpPr>
      <xdr:spPr>
        <a:xfrm>
          <a:off x="1066800" y="1428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98.7</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悪化</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98.8</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となっており、類似団体平均を</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これは、</a:t>
          </a:r>
          <a:r>
            <a:rPr kumimoji="1" lang="ja-JP" altLang="ja-JP" sz="1300">
              <a:solidFill>
                <a:schemeClr val="dk1"/>
              </a:solidFill>
              <a:effectLst/>
              <a:latin typeface="+mn-ea"/>
              <a:ea typeface="+mn-ea"/>
              <a:cs typeface="+mn-cs"/>
            </a:rPr>
            <a:t>給与制度の総合的見直しにおいて、本市は給料月額と地域手当の合計額について現給保障を行っているため、相対的に給料月額の水準が下がり、類似団体平均を下回っている。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なお、平成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年度は国家公務員の給与減額措置により、</a:t>
          </a:r>
          <a:r>
            <a:rPr kumimoji="1" lang="en-US" altLang="ja-JP" sz="1300">
              <a:solidFill>
                <a:schemeClr val="dk1"/>
              </a:solidFill>
              <a:effectLst/>
              <a:latin typeface="+mn-ea"/>
              <a:ea typeface="+mn-ea"/>
              <a:cs typeface="+mn-cs"/>
            </a:rPr>
            <a:t>100</a:t>
          </a:r>
          <a:r>
            <a:rPr kumimoji="1" lang="ja-JP" altLang="ja-JP" sz="1300">
              <a:solidFill>
                <a:schemeClr val="dk1"/>
              </a:solidFill>
              <a:effectLst/>
              <a:latin typeface="+mn-ea"/>
              <a:ea typeface="+mn-ea"/>
              <a:cs typeface="+mn-cs"/>
            </a:rPr>
            <a:t>を大きく上回る水準となっている。</a:t>
          </a:r>
          <a:endParaRPr lang="ja-JP" altLang="ja-JP" sz="1300">
            <a:effectLst/>
            <a:latin typeface="+mn-ea"/>
            <a:ea typeface="+mn-ea"/>
          </a:endParaRPr>
        </a:p>
        <a:p>
          <a:endParaRPr kumimoji="1" lang="ja-JP" altLang="en-US" sz="13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21166</xdr:rowOff>
    </xdr:to>
    <xdr:cxnSp macro="">
      <xdr:nvCxnSpPr>
        <xdr:cNvPr id="253" name="直線コネクタ 252"/>
        <xdr:cNvCxnSpPr/>
      </xdr:nvCxnSpPr>
      <xdr:spPr>
        <a:xfrm flipV="1">
          <a:off x="17018000" y="13820775"/>
          <a:ext cx="0" cy="9450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42863</xdr:rowOff>
    </xdr:from>
    <xdr:to>
      <xdr:col>24</xdr:col>
      <xdr:colOff>558800</xdr:colOff>
      <xdr:row>83</xdr:row>
      <xdr:rowOff>52916</xdr:rowOff>
    </xdr:to>
    <xdr:cxnSp macro="">
      <xdr:nvCxnSpPr>
        <xdr:cNvPr id="258" name="直線コネクタ 257"/>
        <xdr:cNvCxnSpPr/>
      </xdr:nvCxnSpPr>
      <xdr:spPr>
        <a:xfrm>
          <a:off x="16179800" y="14273213"/>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84790</xdr:rowOff>
    </xdr:from>
    <xdr:ext cx="762000" cy="259045"/>
    <xdr:sp macro="" textlink="">
      <xdr:nvSpPr>
        <xdr:cNvPr id="259" name="給与水準   （国との比較）平均値テキスト"/>
        <xdr:cNvSpPr txBox="1"/>
      </xdr:nvSpPr>
      <xdr:spPr>
        <a:xfrm>
          <a:off x="17106900" y="14315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60" name="フローチャート : 判断 259"/>
        <xdr:cNvSpPr/>
      </xdr:nvSpPr>
      <xdr:spPr>
        <a:xfrm>
          <a:off x="169672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42863</xdr:rowOff>
    </xdr:from>
    <xdr:to>
      <xdr:col>23</xdr:col>
      <xdr:colOff>406400</xdr:colOff>
      <xdr:row>84</xdr:row>
      <xdr:rowOff>32279</xdr:rowOff>
    </xdr:to>
    <xdr:cxnSp macro="">
      <xdr:nvCxnSpPr>
        <xdr:cNvPr id="261" name="直線コネクタ 260"/>
        <xdr:cNvCxnSpPr/>
      </xdr:nvCxnSpPr>
      <xdr:spPr>
        <a:xfrm flipV="1">
          <a:off x="15290800" y="1427321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132821</xdr:rowOff>
    </xdr:from>
    <xdr:to>
      <xdr:col>23</xdr:col>
      <xdr:colOff>457200</xdr:colOff>
      <xdr:row>84</xdr:row>
      <xdr:rowOff>62971</xdr:rowOff>
    </xdr:to>
    <xdr:sp macro="" textlink="">
      <xdr:nvSpPr>
        <xdr:cNvPr id="262" name="フローチャート : 判断 261"/>
        <xdr:cNvSpPr/>
      </xdr:nvSpPr>
      <xdr:spPr>
        <a:xfrm>
          <a:off x="16129000" y="143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47748</xdr:rowOff>
    </xdr:from>
    <xdr:ext cx="736600" cy="259045"/>
    <xdr:sp macro="" textlink="">
      <xdr:nvSpPr>
        <xdr:cNvPr id="263" name="テキスト ボックス 262"/>
        <xdr:cNvSpPr txBox="1"/>
      </xdr:nvSpPr>
      <xdr:spPr>
        <a:xfrm>
          <a:off x="15798800" y="1444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12171</xdr:rowOff>
    </xdr:from>
    <xdr:to>
      <xdr:col>22</xdr:col>
      <xdr:colOff>203200</xdr:colOff>
      <xdr:row>84</xdr:row>
      <xdr:rowOff>32279</xdr:rowOff>
    </xdr:to>
    <xdr:cxnSp macro="">
      <xdr:nvCxnSpPr>
        <xdr:cNvPr id="264" name="直線コネクタ 263"/>
        <xdr:cNvCxnSpPr/>
      </xdr:nvCxnSpPr>
      <xdr:spPr>
        <a:xfrm>
          <a:off x="14401800" y="144139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6" name="テキスト ボックス 265"/>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12171</xdr:rowOff>
    </xdr:from>
    <xdr:to>
      <xdr:col>21</xdr:col>
      <xdr:colOff>0</xdr:colOff>
      <xdr:row>88</xdr:row>
      <xdr:rowOff>130704</xdr:rowOff>
    </xdr:to>
    <xdr:cxnSp macro="">
      <xdr:nvCxnSpPr>
        <xdr:cNvPr id="267" name="直線コネクタ 266"/>
        <xdr:cNvCxnSpPr/>
      </xdr:nvCxnSpPr>
      <xdr:spPr>
        <a:xfrm flipV="1">
          <a:off x="13512800" y="14413971"/>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11641</xdr:rowOff>
    </xdr:from>
    <xdr:to>
      <xdr:col>21</xdr:col>
      <xdr:colOff>50800</xdr:colOff>
      <xdr:row>84</xdr:row>
      <xdr:rowOff>113241</xdr:rowOff>
    </xdr:to>
    <xdr:sp macro="" textlink="">
      <xdr:nvSpPr>
        <xdr:cNvPr id="268" name="フローチャート : 判断 267"/>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98018</xdr:rowOff>
    </xdr:from>
    <xdr:ext cx="762000" cy="259045"/>
    <xdr:sp macro="" textlink="">
      <xdr:nvSpPr>
        <xdr:cNvPr id="269" name="テキスト ボックス 268"/>
        <xdr:cNvSpPr txBox="1"/>
      </xdr:nvSpPr>
      <xdr:spPr>
        <a:xfrm>
          <a:off x="14020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70" name="フローチャート : 判断 269"/>
        <xdr:cNvSpPr/>
      </xdr:nvSpPr>
      <xdr:spPr>
        <a:xfrm>
          <a:off x="13462000" y="152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71" name="テキスト ボックス 270"/>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7" name="円/楕円 276"/>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18643</xdr:rowOff>
    </xdr:from>
    <xdr:ext cx="762000" cy="259045"/>
    <xdr:sp macro="" textlink="">
      <xdr:nvSpPr>
        <xdr:cNvPr id="278"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163513</xdr:rowOff>
    </xdr:from>
    <xdr:to>
      <xdr:col>23</xdr:col>
      <xdr:colOff>457200</xdr:colOff>
      <xdr:row>83</xdr:row>
      <xdr:rowOff>93663</xdr:rowOff>
    </xdr:to>
    <xdr:sp macro="" textlink="">
      <xdr:nvSpPr>
        <xdr:cNvPr id="279" name="円/楕円 278"/>
        <xdr:cNvSpPr/>
      </xdr:nvSpPr>
      <xdr:spPr>
        <a:xfrm>
          <a:off x="16129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103840</xdr:rowOff>
    </xdr:from>
    <xdr:ext cx="736600" cy="259045"/>
    <xdr:sp macro="" textlink="">
      <xdr:nvSpPr>
        <xdr:cNvPr id="280" name="テキスト ボックス 279"/>
        <xdr:cNvSpPr txBox="1"/>
      </xdr:nvSpPr>
      <xdr:spPr>
        <a:xfrm>
          <a:off x="15798800" y="1399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152929</xdr:rowOff>
    </xdr:from>
    <xdr:to>
      <xdr:col>22</xdr:col>
      <xdr:colOff>254000</xdr:colOff>
      <xdr:row>84</xdr:row>
      <xdr:rowOff>83079</xdr:rowOff>
    </xdr:to>
    <xdr:sp macro="" textlink="">
      <xdr:nvSpPr>
        <xdr:cNvPr id="281" name="円/楕円 280"/>
        <xdr:cNvSpPr/>
      </xdr:nvSpPr>
      <xdr:spPr>
        <a:xfrm>
          <a:off x="152400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93256</xdr:rowOff>
    </xdr:from>
    <xdr:ext cx="762000" cy="259045"/>
    <xdr:sp macro="" textlink="">
      <xdr:nvSpPr>
        <xdr:cNvPr id="282" name="テキスト ボックス 281"/>
        <xdr:cNvSpPr txBox="1"/>
      </xdr:nvSpPr>
      <xdr:spPr>
        <a:xfrm>
          <a:off x="14909800" y="141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132821</xdr:rowOff>
    </xdr:from>
    <xdr:to>
      <xdr:col>21</xdr:col>
      <xdr:colOff>50800</xdr:colOff>
      <xdr:row>84</xdr:row>
      <xdr:rowOff>62971</xdr:rowOff>
    </xdr:to>
    <xdr:sp macro="" textlink="">
      <xdr:nvSpPr>
        <xdr:cNvPr id="283" name="円/楕円 282"/>
        <xdr:cNvSpPr/>
      </xdr:nvSpPr>
      <xdr:spPr>
        <a:xfrm>
          <a:off x="14351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73148</xdr:rowOff>
    </xdr:from>
    <xdr:ext cx="762000" cy="259045"/>
    <xdr:sp macro="" textlink="">
      <xdr:nvSpPr>
        <xdr:cNvPr id="284" name="テキスト ボックス 283"/>
        <xdr:cNvSpPr txBox="1"/>
      </xdr:nvSpPr>
      <xdr:spPr>
        <a:xfrm>
          <a:off x="14020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79904</xdr:rowOff>
    </xdr:from>
    <xdr:to>
      <xdr:col>19</xdr:col>
      <xdr:colOff>533400</xdr:colOff>
      <xdr:row>89</xdr:row>
      <xdr:rowOff>10054</xdr:rowOff>
    </xdr:to>
    <xdr:sp macro="" textlink="">
      <xdr:nvSpPr>
        <xdr:cNvPr id="285" name="円/楕円 284"/>
        <xdr:cNvSpPr/>
      </xdr:nvSpPr>
      <xdr:spPr>
        <a:xfrm>
          <a:off x="13462000" y="151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20231</xdr:rowOff>
    </xdr:from>
    <xdr:ext cx="762000" cy="259045"/>
    <xdr:sp macro="" textlink="">
      <xdr:nvSpPr>
        <xdr:cNvPr id="286" name="テキスト ボックス 285"/>
        <xdr:cNvSpPr txBox="1"/>
      </xdr:nvSpPr>
      <xdr:spPr>
        <a:xfrm>
          <a:off x="13131800" y="149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6.92</a:t>
          </a:r>
          <a:r>
            <a:rPr kumimoji="1" lang="ja-JP" altLang="ja-JP" sz="1300">
              <a:solidFill>
                <a:schemeClr val="dk1"/>
              </a:solidFill>
              <a:effectLst/>
              <a:latin typeface="+mn-ea"/>
              <a:ea typeface="+mn-ea"/>
              <a:cs typeface="+mn-cs"/>
            </a:rPr>
            <a:t>人と比べ</a:t>
          </a:r>
          <a:r>
            <a:rPr kumimoji="1" lang="en-US" altLang="ja-JP" sz="1300">
              <a:solidFill>
                <a:schemeClr val="dk1"/>
              </a:solidFill>
              <a:effectLst/>
              <a:latin typeface="+mn-ea"/>
              <a:ea typeface="+mn-ea"/>
              <a:cs typeface="+mn-cs"/>
            </a:rPr>
            <a:t>4.16</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悪化</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11.08</a:t>
          </a:r>
          <a:r>
            <a:rPr kumimoji="1" lang="ja-JP" altLang="ja-JP" sz="1300">
              <a:solidFill>
                <a:schemeClr val="dk1"/>
              </a:solidFill>
              <a:effectLst/>
              <a:latin typeface="+mn-ea"/>
              <a:ea typeface="+mn-ea"/>
              <a:cs typeface="+mn-cs"/>
            </a:rPr>
            <a:t>人となっており、類似団体平均を上回っている。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人口千人当たりの職員数が大幅に増加したのは、</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29</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日以降の</a:t>
          </a:r>
          <a:r>
            <a:rPr kumimoji="1" lang="ja-JP" altLang="ja-JP" sz="1300">
              <a:solidFill>
                <a:schemeClr val="dk1"/>
              </a:solidFill>
              <a:effectLst/>
              <a:latin typeface="+mn-ea"/>
              <a:ea typeface="+mn-ea"/>
              <a:cs typeface="+mn-cs"/>
            </a:rPr>
            <a:t>県費負担教職員制度に係る包括的な権限の移譲が主な要因である。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人口千人当たりの職員数が類似団体平均を上回っているのは、政令指定都市移行時に大量採用した職員の退職に対応するため、平成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30</a:t>
          </a:r>
          <a:r>
            <a:rPr kumimoji="1" lang="ja-JP" altLang="ja-JP" sz="1300">
              <a:solidFill>
                <a:schemeClr val="dk1"/>
              </a:solidFill>
              <a:effectLst/>
              <a:latin typeface="+mn-ea"/>
              <a:ea typeface="+mn-ea"/>
              <a:cs typeface="+mn-cs"/>
            </a:rPr>
            <a:t>年度までの間の採用者数の平準化を図り、前倒しで職員採用を行っていることが主な要因である。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4" name="直線コネクタ 313"/>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5"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6" name="直線コネクタ 315"/>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7"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8" name="直線コネクタ 317"/>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6096</xdr:rowOff>
    </xdr:from>
    <xdr:to>
      <xdr:col>24</xdr:col>
      <xdr:colOff>558800</xdr:colOff>
      <xdr:row>65</xdr:row>
      <xdr:rowOff>152654</xdr:rowOff>
    </xdr:to>
    <xdr:cxnSp macro="">
      <xdr:nvCxnSpPr>
        <xdr:cNvPr id="319" name="直線コネクタ 318"/>
        <xdr:cNvCxnSpPr/>
      </xdr:nvCxnSpPr>
      <xdr:spPr>
        <a:xfrm>
          <a:off x="16179800" y="10293096"/>
          <a:ext cx="8382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20"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21" name="フローチャート : 判断 320"/>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6096</xdr:rowOff>
    </xdr:from>
    <xdr:to>
      <xdr:col>23</xdr:col>
      <xdr:colOff>406400</xdr:colOff>
      <xdr:row>60</xdr:row>
      <xdr:rowOff>10922</xdr:rowOff>
    </xdr:to>
    <xdr:cxnSp macro="">
      <xdr:nvCxnSpPr>
        <xdr:cNvPr id="322" name="直線コネクタ 321"/>
        <xdr:cNvCxnSpPr/>
      </xdr:nvCxnSpPr>
      <xdr:spPr>
        <a:xfrm flipV="1">
          <a:off x="15290800" y="102930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23" name="フローチャート : 判断 322"/>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24" name="テキスト ボックス 323"/>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148590</xdr:rowOff>
    </xdr:from>
    <xdr:to>
      <xdr:col>22</xdr:col>
      <xdr:colOff>203200</xdr:colOff>
      <xdr:row>60</xdr:row>
      <xdr:rowOff>10922</xdr:rowOff>
    </xdr:to>
    <xdr:cxnSp macro="">
      <xdr:nvCxnSpPr>
        <xdr:cNvPr id="325" name="直線コネクタ 324"/>
        <xdr:cNvCxnSpPr/>
      </xdr:nvCxnSpPr>
      <xdr:spPr>
        <a:xfrm>
          <a:off x="14401800" y="102641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6" name="フローチャート : 判断 325"/>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27" name="テキスト ボックス 326"/>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134112</xdr:rowOff>
    </xdr:from>
    <xdr:to>
      <xdr:col>21</xdr:col>
      <xdr:colOff>0</xdr:colOff>
      <xdr:row>59</xdr:row>
      <xdr:rowOff>148590</xdr:rowOff>
    </xdr:to>
    <xdr:cxnSp macro="">
      <xdr:nvCxnSpPr>
        <xdr:cNvPr id="328" name="直線コネクタ 327"/>
        <xdr:cNvCxnSpPr/>
      </xdr:nvCxnSpPr>
      <xdr:spPr>
        <a:xfrm>
          <a:off x="13512800" y="102496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9" name="フローチャート : 判断 328"/>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158894</xdr:rowOff>
    </xdr:from>
    <xdr:ext cx="762000" cy="259045"/>
    <xdr:sp macro="" textlink="">
      <xdr:nvSpPr>
        <xdr:cNvPr id="330" name="テキスト ボックス 329"/>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31" name="フローチャート : 判断 330"/>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166133</xdr:rowOff>
    </xdr:from>
    <xdr:ext cx="762000" cy="259045"/>
    <xdr:sp macro="" textlink="">
      <xdr:nvSpPr>
        <xdr:cNvPr id="332" name="テキスト ボックス 331"/>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101854</xdr:rowOff>
    </xdr:from>
    <xdr:to>
      <xdr:col>24</xdr:col>
      <xdr:colOff>609600</xdr:colOff>
      <xdr:row>66</xdr:row>
      <xdr:rowOff>32004</xdr:rowOff>
    </xdr:to>
    <xdr:sp macro="" textlink="">
      <xdr:nvSpPr>
        <xdr:cNvPr id="338" name="円/楕円 337"/>
        <xdr:cNvSpPr/>
      </xdr:nvSpPr>
      <xdr:spPr>
        <a:xfrm>
          <a:off x="16967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73931</xdr:rowOff>
    </xdr:from>
    <xdr:ext cx="762000" cy="259045"/>
    <xdr:sp macro="" textlink="">
      <xdr:nvSpPr>
        <xdr:cNvPr id="339" name="定員管理の状況該当値テキスト"/>
        <xdr:cNvSpPr txBox="1"/>
      </xdr:nvSpPr>
      <xdr:spPr>
        <a:xfrm>
          <a:off x="17106900" y="112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126746</xdr:rowOff>
    </xdr:from>
    <xdr:to>
      <xdr:col>23</xdr:col>
      <xdr:colOff>457200</xdr:colOff>
      <xdr:row>60</xdr:row>
      <xdr:rowOff>56896</xdr:rowOff>
    </xdr:to>
    <xdr:sp macro="" textlink="">
      <xdr:nvSpPr>
        <xdr:cNvPr id="340" name="円/楕円 339"/>
        <xdr:cNvSpPr/>
      </xdr:nvSpPr>
      <xdr:spPr>
        <a:xfrm>
          <a:off x="16129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41673</xdr:rowOff>
    </xdr:from>
    <xdr:ext cx="736600" cy="259045"/>
    <xdr:sp macro="" textlink="">
      <xdr:nvSpPr>
        <xdr:cNvPr id="341" name="テキスト ボックス 340"/>
        <xdr:cNvSpPr txBox="1"/>
      </xdr:nvSpPr>
      <xdr:spPr>
        <a:xfrm>
          <a:off x="15798800" y="1032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131572</xdr:rowOff>
    </xdr:from>
    <xdr:to>
      <xdr:col>22</xdr:col>
      <xdr:colOff>254000</xdr:colOff>
      <xdr:row>60</xdr:row>
      <xdr:rowOff>61722</xdr:rowOff>
    </xdr:to>
    <xdr:sp macro="" textlink="">
      <xdr:nvSpPr>
        <xdr:cNvPr id="342" name="円/楕円 341"/>
        <xdr:cNvSpPr/>
      </xdr:nvSpPr>
      <xdr:spPr>
        <a:xfrm>
          <a:off x="15240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46499</xdr:rowOff>
    </xdr:from>
    <xdr:ext cx="762000" cy="259045"/>
    <xdr:sp macro="" textlink="">
      <xdr:nvSpPr>
        <xdr:cNvPr id="343" name="テキスト ボックス 342"/>
        <xdr:cNvSpPr txBox="1"/>
      </xdr:nvSpPr>
      <xdr:spPr>
        <a:xfrm>
          <a:off x="14909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97790</xdr:rowOff>
    </xdr:from>
    <xdr:to>
      <xdr:col>21</xdr:col>
      <xdr:colOff>50800</xdr:colOff>
      <xdr:row>60</xdr:row>
      <xdr:rowOff>27940</xdr:rowOff>
    </xdr:to>
    <xdr:sp macro="" textlink="">
      <xdr:nvSpPr>
        <xdr:cNvPr id="344" name="円/楕円 343"/>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12717</xdr:rowOff>
    </xdr:from>
    <xdr:ext cx="762000" cy="259045"/>
    <xdr:sp macro="" textlink="">
      <xdr:nvSpPr>
        <xdr:cNvPr id="345" name="テキスト ボックス 344"/>
        <xdr:cNvSpPr txBox="1"/>
      </xdr:nvSpPr>
      <xdr:spPr>
        <a:xfrm>
          <a:off x="14020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83312</xdr:rowOff>
    </xdr:from>
    <xdr:to>
      <xdr:col>19</xdr:col>
      <xdr:colOff>533400</xdr:colOff>
      <xdr:row>60</xdr:row>
      <xdr:rowOff>13462</xdr:rowOff>
    </xdr:to>
    <xdr:sp macro="" textlink="">
      <xdr:nvSpPr>
        <xdr:cNvPr id="346" name="円/楕円 345"/>
        <xdr:cNvSpPr/>
      </xdr:nvSpPr>
      <xdr:spPr>
        <a:xfrm>
          <a:off x="13462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169689</xdr:rowOff>
    </xdr:from>
    <xdr:ext cx="762000" cy="259045"/>
    <xdr:sp macro="" textlink="">
      <xdr:nvSpPr>
        <xdr:cNvPr id="347" name="テキスト ボックス 346"/>
        <xdr:cNvSpPr txBox="1"/>
      </xdr:nvSpPr>
      <xdr:spPr>
        <a:xfrm>
          <a:off x="131318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27</a:t>
          </a:r>
          <a:r>
            <a:rPr kumimoji="1" lang="ja-JP" altLang="ja-JP" sz="1250">
              <a:solidFill>
                <a:schemeClr val="dk1"/>
              </a:solidFill>
              <a:effectLst/>
              <a:latin typeface="+mn-ea"/>
              <a:ea typeface="+mn-ea"/>
              <a:cs typeface="+mn-cs"/>
            </a:rPr>
            <a:t>年度の</a:t>
          </a:r>
          <a:r>
            <a:rPr kumimoji="1" lang="en-US" altLang="ja-JP" sz="1250">
              <a:solidFill>
                <a:schemeClr val="dk1"/>
              </a:solidFill>
              <a:effectLst/>
              <a:latin typeface="+mn-ea"/>
              <a:ea typeface="+mn-ea"/>
              <a:cs typeface="+mn-cs"/>
            </a:rPr>
            <a:t>15.0</a:t>
          </a:r>
          <a:r>
            <a:rPr kumimoji="1" lang="ja-JP" altLang="ja-JP" sz="1250">
              <a:solidFill>
                <a:schemeClr val="dk1"/>
              </a:solidFill>
              <a:effectLst/>
              <a:latin typeface="+mn-ea"/>
              <a:ea typeface="+mn-ea"/>
              <a:cs typeface="+mn-cs"/>
            </a:rPr>
            <a:t>％と比べ</a:t>
          </a:r>
          <a:r>
            <a:rPr kumimoji="1" lang="en-US" altLang="ja-JP" sz="1250">
              <a:solidFill>
                <a:schemeClr val="dk1"/>
              </a:solidFill>
              <a:effectLst/>
              <a:latin typeface="+mn-ea"/>
              <a:ea typeface="+mn-ea"/>
              <a:cs typeface="+mn-cs"/>
            </a:rPr>
            <a:t>0.3</a:t>
          </a:r>
          <a:r>
            <a:rPr kumimoji="1" lang="ja-JP" altLang="ja-JP" sz="1250">
              <a:solidFill>
                <a:schemeClr val="dk1"/>
              </a:solidFill>
              <a:effectLst/>
              <a:latin typeface="+mn-ea"/>
              <a:ea typeface="+mn-ea"/>
              <a:cs typeface="+mn-cs"/>
            </a:rPr>
            <a:t>ポイント改善して</a:t>
          </a:r>
          <a:r>
            <a:rPr kumimoji="1" lang="en-US" altLang="ja-JP" sz="1250">
              <a:solidFill>
                <a:schemeClr val="dk1"/>
              </a:solidFill>
              <a:effectLst/>
              <a:latin typeface="+mn-ea"/>
              <a:ea typeface="+mn-ea"/>
              <a:cs typeface="+mn-cs"/>
            </a:rPr>
            <a:t>14.7</a:t>
          </a:r>
          <a:r>
            <a:rPr kumimoji="1" lang="ja-JP" altLang="ja-JP" sz="1250">
              <a:solidFill>
                <a:schemeClr val="dk1"/>
              </a:solidFill>
              <a:effectLst/>
              <a:latin typeface="+mn-ea"/>
              <a:ea typeface="+mn-ea"/>
              <a:cs typeface="+mn-cs"/>
            </a:rPr>
            <a:t>％となっているが、類似団体平均を上回っている。</a:t>
          </a:r>
          <a:endParaRPr lang="ja-JP" altLang="ja-JP" sz="1250">
            <a:effectLst/>
            <a:latin typeface="+mn-ea"/>
            <a:ea typeface="+mn-ea"/>
          </a:endParaRPr>
        </a:p>
        <a:p>
          <a:r>
            <a:rPr kumimoji="1" lang="ja-JP" altLang="ja-JP" sz="1250">
              <a:solidFill>
                <a:schemeClr val="dk1"/>
              </a:solidFill>
              <a:effectLst/>
              <a:latin typeface="+mn-ea"/>
              <a:ea typeface="+mn-ea"/>
              <a:cs typeface="+mn-cs"/>
            </a:rPr>
            <a:t>実質公債費比率が改善したのは、利子償還金が減少したことが主な要因である。</a:t>
          </a:r>
          <a:endParaRPr lang="ja-JP" altLang="ja-JP" sz="1250">
            <a:effectLst/>
            <a:latin typeface="+mn-ea"/>
            <a:ea typeface="+mn-ea"/>
          </a:endParaRPr>
        </a:p>
        <a:p>
          <a:r>
            <a:rPr kumimoji="1" lang="ja-JP" altLang="ja-JP" sz="1250">
              <a:solidFill>
                <a:schemeClr val="dk1"/>
              </a:solidFill>
              <a:effectLst/>
              <a:latin typeface="+mn-ea"/>
              <a:ea typeface="+mn-ea"/>
              <a:cs typeface="+mn-cs"/>
            </a:rPr>
            <a:t>実質公債費比率が類似団体平均を上回っているのは、都市基盤の整備を積極的に進め、多額の市債を発行してきたことなどが主な要因である。</a:t>
          </a:r>
          <a:endParaRPr lang="ja-JP" altLang="ja-JP" sz="1250">
            <a:effectLst/>
            <a:latin typeface="+mn-ea"/>
            <a:ea typeface="+mn-ea"/>
          </a:endParaRPr>
        </a:p>
        <a:p>
          <a:r>
            <a:rPr kumimoji="1" lang="ja-JP" altLang="ja-JP" sz="1250">
              <a:solidFill>
                <a:schemeClr val="dk1"/>
              </a:solidFill>
              <a:effectLst/>
              <a:latin typeface="+mn-ea"/>
              <a:ea typeface="+mn-ea"/>
              <a:cs typeface="+mn-cs"/>
            </a:rPr>
            <a:t>引き続き、財政運営方針（平成</a:t>
          </a:r>
          <a:r>
            <a:rPr kumimoji="1" lang="en-US" altLang="ja-JP" sz="1250">
              <a:solidFill>
                <a:schemeClr val="dk1"/>
              </a:solidFill>
              <a:effectLst/>
              <a:latin typeface="+mn-ea"/>
              <a:ea typeface="+mn-ea"/>
              <a:cs typeface="+mn-cs"/>
            </a:rPr>
            <a:t>28</a:t>
          </a:r>
          <a:r>
            <a:rPr kumimoji="1" lang="ja-JP" altLang="ja-JP" sz="1250">
              <a:solidFill>
                <a:schemeClr val="dk1"/>
              </a:solidFill>
              <a:effectLst/>
              <a:latin typeface="+mn-ea"/>
              <a:ea typeface="+mn-ea"/>
              <a:cs typeface="+mn-cs"/>
            </a:rPr>
            <a:t>年度～平成</a:t>
          </a:r>
          <a:r>
            <a:rPr kumimoji="1" lang="en-US" altLang="ja-JP" sz="1250">
              <a:solidFill>
                <a:schemeClr val="dk1"/>
              </a:solidFill>
              <a:effectLst/>
              <a:latin typeface="+mn-ea"/>
              <a:ea typeface="+mn-ea"/>
              <a:cs typeface="+mn-cs"/>
            </a:rPr>
            <a:t>31</a:t>
          </a:r>
          <a:r>
            <a:rPr kumimoji="1" lang="ja-JP" altLang="ja-JP" sz="1250">
              <a:solidFill>
                <a:schemeClr val="dk1"/>
              </a:solidFill>
              <a:effectLst/>
              <a:latin typeface="+mn-ea"/>
              <a:ea typeface="+mn-ea"/>
              <a:cs typeface="+mn-cs"/>
            </a:rPr>
            <a:t>年度）に沿って、市債残高の抑制</a:t>
          </a:r>
          <a:r>
            <a:rPr kumimoji="1" lang="ja-JP" altLang="en-US" sz="1250">
              <a:solidFill>
                <a:schemeClr val="dk1"/>
              </a:solidFill>
              <a:effectLst/>
              <a:latin typeface="+mn-ea"/>
              <a:ea typeface="+mn-ea"/>
              <a:cs typeface="+mn-cs"/>
            </a:rPr>
            <a:t>や</a:t>
          </a:r>
          <a:r>
            <a:rPr kumimoji="1" lang="ja-JP" altLang="ja-JP" sz="1250">
              <a:solidFill>
                <a:schemeClr val="dk1"/>
              </a:solidFill>
              <a:effectLst/>
              <a:latin typeface="+mn-ea"/>
              <a:ea typeface="+mn-ea"/>
              <a:cs typeface="+mn-cs"/>
            </a:rPr>
            <a:t>、低利の</a:t>
          </a:r>
          <a:r>
            <a:rPr kumimoji="1" lang="en-US" altLang="ja-JP" sz="1250">
              <a:solidFill>
                <a:schemeClr val="dk1"/>
              </a:solidFill>
              <a:effectLst/>
              <a:latin typeface="+mn-ea"/>
              <a:ea typeface="+mn-ea"/>
              <a:cs typeface="+mn-cs"/>
            </a:rPr>
            <a:t>5</a:t>
          </a:r>
          <a:r>
            <a:rPr kumimoji="1" lang="ja-JP" altLang="ja-JP" sz="1250">
              <a:solidFill>
                <a:schemeClr val="dk1"/>
              </a:solidFill>
              <a:effectLst/>
              <a:latin typeface="+mn-ea"/>
              <a:ea typeface="+mn-ea"/>
              <a:cs typeface="+mn-cs"/>
            </a:rPr>
            <a:t>年債の発行等によ</a:t>
          </a:r>
          <a:r>
            <a:rPr kumimoji="1" lang="ja-JP" altLang="en-US" sz="1250">
              <a:solidFill>
                <a:schemeClr val="dk1"/>
              </a:solidFill>
              <a:effectLst/>
              <a:latin typeface="+mn-ea"/>
              <a:ea typeface="+mn-ea"/>
              <a:cs typeface="+mn-cs"/>
            </a:rPr>
            <a:t>る</a:t>
          </a:r>
          <a:r>
            <a:rPr kumimoji="1" lang="ja-JP" altLang="ja-JP" sz="1250">
              <a:solidFill>
                <a:schemeClr val="dk1"/>
              </a:solidFill>
              <a:effectLst/>
              <a:latin typeface="+mn-ea"/>
              <a:ea typeface="+mn-ea"/>
              <a:cs typeface="+mn-cs"/>
            </a:rPr>
            <a:t>金利負担の軽減に努めていく。</a:t>
          </a:r>
          <a:endParaRPr lang="ja-JP" altLang="ja-JP" sz="1250">
            <a:effectLst/>
            <a:latin typeface="+mn-ea"/>
            <a:ea typeface="+mn-ea"/>
          </a:endParaRPr>
        </a:p>
        <a:p>
          <a:endParaRPr kumimoji="1" lang="ja-JP" altLang="en-US" sz="125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9" name="直線コネクタ 378"/>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95250</xdr:rowOff>
    </xdr:from>
    <xdr:to>
      <xdr:col>24</xdr:col>
      <xdr:colOff>558800</xdr:colOff>
      <xdr:row>43</xdr:row>
      <xdr:rowOff>129722</xdr:rowOff>
    </xdr:to>
    <xdr:cxnSp macro="">
      <xdr:nvCxnSpPr>
        <xdr:cNvPr id="384" name="直線コネクタ 383"/>
        <xdr:cNvCxnSpPr/>
      </xdr:nvCxnSpPr>
      <xdr:spPr>
        <a:xfrm flipV="1">
          <a:off x="16179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69746</xdr:rowOff>
    </xdr:from>
    <xdr:ext cx="762000" cy="259045"/>
    <xdr:sp macro="" textlink="">
      <xdr:nvSpPr>
        <xdr:cNvPr id="385"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6" name="フローチャート : 判断 385"/>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129722</xdr:rowOff>
    </xdr:from>
    <xdr:to>
      <xdr:col>23</xdr:col>
      <xdr:colOff>406400</xdr:colOff>
      <xdr:row>44</xdr:row>
      <xdr:rowOff>4233</xdr:rowOff>
    </xdr:to>
    <xdr:cxnSp macro="">
      <xdr:nvCxnSpPr>
        <xdr:cNvPr id="387" name="直線コネクタ 386"/>
        <xdr:cNvCxnSpPr/>
      </xdr:nvCxnSpPr>
      <xdr:spPr>
        <a:xfrm flipV="1">
          <a:off x="15290800" y="75020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8" name="フローチャート : 判断 387"/>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62489</xdr:rowOff>
    </xdr:from>
    <xdr:ext cx="736600" cy="259045"/>
    <xdr:sp macro="" textlink="">
      <xdr:nvSpPr>
        <xdr:cNvPr id="389" name="テキスト ボックス 388"/>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4233</xdr:rowOff>
    </xdr:from>
    <xdr:to>
      <xdr:col>22</xdr:col>
      <xdr:colOff>203200</xdr:colOff>
      <xdr:row>44</xdr:row>
      <xdr:rowOff>27215</xdr:rowOff>
    </xdr:to>
    <xdr:cxnSp macro="">
      <xdr:nvCxnSpPr>
        <xdr:cNvPr id="390" name="直線コネクタ 389"/>
        <xdr:cNvCxnSpPr/>
      </xdr:nvCxnSpPr>
      <xdr:spPr>
        <a:xfrm flipV="1">
          <a:off x="14401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2" name="テキスト ボックス 391"/>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27215</xdr:rowOff>
    </xdr:from>
    <xdr:to>
      <xdr:col>21</xdr:col>
      <xdr:colOff>0</xdr:colOff>
      <xdr:row>44</xdr:row>
      <xdr:rowOff>61685</xdr:rowOff>
    </xdr:to>
    <xdr:cxnSp macro="">
      <xdr:nvCxnSpPr>
        <xdr:cNvPr id="393" name="直線コネクタ 392"/>
        <xdr:cNvCxnSpPr/>
      </xdr:nvCxnSpPr>
      <xdr:spPr>
        <a:xfrm flipV="1">
          <a:off x="13512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4" name="フローチャート : 判断 39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395" name="テキスト ボックス 394"/>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6" name="フローチャート : 判断 395"/>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397" name="テキスト ボックス 396"/>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44450</xdr:rowOff>
    </xdr:from>
    <xdr:to>
      <xdr:col>24</xdr:col>
      <xdr:colOff>609600</xdr:colOff>
      <xdr:row>43</xdr:row>
      <xdr:rowOff>146050</xdr:rowOff>
    </xdr:to>
    <xdr:sp macro="" textlink="">
      <xdr:nvSpPr>
        <xdr:cNvPr id="403" name="円/楕円 402"/>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16527</xdr:rowOff>
    </xdr:from>
    <xdr:ext cx="762000" cy="259045"/>
    <xdr:sp macro="" textlink="">
      <xdr:nvSpPr>
        <xdr:cNvPr id="404"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78922</xdr:rowOff>
    </xdr:from>
    <xdr:to>
      <xdr:col>23</xdr:col>
      <xdr:colOff>457200</xdr:colOff>
      <xdr:row>44</xdr:row>
      <xdr:rowOff>9072</xdr:rowOff>
    </xdr:to>
    <xdr:sp macro="" textlink="">
      <xdr:nvSpPr>
        <xdr:cNvPr id="405" name="円/楕円 404"/>
        <xdr:cNvSpPr/>
      </xdr:nvSpPr>
      <xdr:spPr>
        <a:xfrm>
          <a:off x="16129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165299</xdr:rowOff>
    </xdr:from>
    <xdr:ext cx="736600" cy="259045"/>
    <xdr:sp macro="" textlink="">
      <xdr:nvSpPr>
        <xdr:cNvPr id="406" name="テキスト ボックス 405"/>
        <xdr:cNvSpPr txBox="1"/>
      </xdr:nvSpPr>
      <xdr:spPr>
        <a:xfrm>
          <a:off x="15798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124883</xdr:rowOff>
    </xdr:from>
    <xdr:to>
      <xdr:col>22</xdr:col>
      <xdr:colOff>254000</xdr:colOff>
      <xdr:row>44</xdr:row>
      <xdr:rowOff>55033</xdr:rowOff>
    </xdr:to>
    <xdr:sp macro="" textlink="">
      <xdr:nvSpPr>
        <xdr:cNvPr id="407" name="円/楕円 406"/>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39810</xdr:rowOff>
    </xdr:from>
    <xdr:ext cx="762000" cy="259045"/>
    <xdr:sp macro="" textlink="">
      <xdr:nvSpPr>
        <xdr:cNvPr id="408" name="テキスト ボックス 407"/>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147865</xdr:rowOff>
    </xdr:from>
    <xdr:to>
      <xdr:col>21</xdr:col>
      <xdr:colOff>50800</xdr:colOff>
      <xdr:row>44</xdr:row>
      <xdr:rowOff>78015</xdr:rowOff>
    </xdr:to>
    <xdr:sp macro="" textlink="">
      <xdr:nvSpPr>
        <xdr:cNvPr id="409" name="円/楕円 408"/>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62792</xdr:rowOff>
    </xdr:from>
    <xdr:ext cx="762000" cy="259045"/>
    <xdr:sp macro="" textlink="">
      <xdr:nvSpPr>
        <xdr:cNvPr id="410" name="テキスト ボックス 409"/>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10885</xdr:rowOff>
    </xdr:from>
    <xdr:to>
      <xdr:col>19</xdr:col>
      <xdr:colOff>533400</xdr:colOff>
      <xdr:row>44</xdr:row>
      <xdr:rowOff>112485</xdr:rowOff>
    </xdr:to>
    <xdr:sp macro="" textlink="">
      <xdr:nvSpPr>
        <xdr:cNvPr id="411" name="円/楕円 410"/>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97262</xdr:rowOff>
    </xdr:from>
    <xdr:ext cx="762000" cy="259045"/>
    <xdr:sp macro="" textlink="">
      <xdr:nvSpPr>
        <xdr:cNvPr id="412" name="テキスト ボックス 411"/>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223.9</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1.1</a:t>
          </a:r>
          <a:r>
            <a:rPr kumimoji="1" lang="ja-JP" altLang="ja-JP"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222.8</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将来負担比率が改善したのは、地方債の現在高が減少したことが主な要因である。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将来負担比率が類似団体平均を上回っているのは、都市基盤の整備を積極的に進め、多額の市債を発行してきたことなどが主な要因である。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年度）に沿って、市債残高の抑制を図るなど、財政の健全化に努めていく。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9" name="直線コネクタ 438"/>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40"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41" name="直線コネクタ 440"/>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97333</xdr:rowOff>
    </xdr:from>
    <xdr:to>
      <xdr:col>24</xdr:col>
      <xdr:colOff>558800</xdr:colOff>
      <xdr:row>20</xdr:row>
      <xdr:rowOff>102641</xdr:rowOff>
    </xdr:to>
    <xdr:cxnSp macro="">
      <xdr:nvCxnSpPr>
        <xdr:cNvPr id="444" name="直線コネクタ 443"/>
        <xdr:cNvCxnSpPr/>
      </xdr:nvCxnSpPr>
      <xdr:spPr>
        <a:xfrm flipV="1">
          <a:off x="16179800" y="3526333"/>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60545</xdr:rowOff>
    </xdr:from>
    <xdr:ext cx="762000" cy="259045"/>
    <xdr:sp macro="" textlink="">
      <xdr:nvSpPr>
        <xdr:cNvPr id="445" name="将来負担の状況平均値テキスト"/>
        <xdr:cNvSpPr txBox="1"/>
      </xdr:nvSpPr>
      <xdr:spPr>
        <a:xfrm>
          <a:off x="17106900" y="28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6" name="フローチャート : 判断 445"/>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102641</xdr:rowOff>
    </xdr:from>
    <xdr:to>
      <xdr:col>23</xdr:col>
      <xdr:colOff>406400</xdr:colOff>
      <xdr:row>20</xdr:row>
      <xdr:rowOff>122428</xdr:rowOff>
    </xdr:to>
    <xdr:cxnSp macro="">
      <xdr:nvCxnSpPr>
        <xdr:cNvPr id="447" name="直線コネクタ 446"/>
        <xdr:cNvCxnSpPr/>
      </xdr:nvCxnSpPr>
      <xdr:spPr>
        <a:xfrm flipV="1">
          <a:off x="15290800" y="3531641"/>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8" name="フローチャート : 判断 447"/>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49" name="テキスト ボックス 448"/>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122428</xdr:rowOff>
    </xdr:from>
    <xdr:to>
      <xdr:col>22</xdr:col>
      <xdr:colOff>203200</xdr:colOff>
      <xdr:row>20</xdr:row>
      <xdr:rowOff>123393</xdr:rowOff>
    </xdr:to>
    <xdr:cxnSp macro="">
      <xdr:nvCxnSpPr>
        <xdr:cNvPr id="450" name="直線コネクタ 449"/>
        <xdr:cNvCxnSpPr/>
      </xdr:nvCxnSpPr>
      <xdr:spPr>
        <a:xfrm flipV="1">
          <a:off x="14401800" y="355142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51" name="フローチャート : 判断 450"/>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64939</xdr:rowOff>
    </xdr:from>
    <xdr:ext cx="762000" cy="259045"/>
    <xdr:sp macro="" textlink="">
      <xdr:nvSpPr>
        <xdr:cNvPr id="452" name="テキスト ボックス 451"/>
        <xdr:cNvSpPr txBox="1"/>
      </xdr:nvSpPr>
      <xdr:spPr>
        <a:xfrm>
          <a:off x="14909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123393</xdr:rowOff>
    </xdr:from>
    <xdr:to>
      <xdr:col>21</xdr:col>
      <xdr:colOff>0</xdr:colOff>
      <xdr:row>21</xdr:row>
      <xdr:rowOff>2616</xdr:rowOff>
    </xdr:to>
    <xdr:cxnSp macro="">
      <xdr:nvCxnSpPr>
        <xdr:cNvPr id="453" name="直線コネクタ 452"/>
        <xdr:cNvCxnSpPr/>
      </xdr:nvCxnSpPr>
      <xdr:spPr>
        <a:xfrm flipV="1">
          <a:off x="13512800" y="355239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4" name="フローチャート : 判断 453"/>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96791</xdr:rowOff>
    </xdr:from>
    <xdr:ext cx="762000" cy="259045"/>
    <xdr:sp macro="" textlink="">
      <xdr:nvSpPr>
        <xdr:cNvPr id="455" name="テキスト ボックス 454"/>
        <xdr:cNvSpPr txBox="1"/>
      </xdr:nvSpPr>
      <xdr:spPr>
        <a:xfrm>
          <a:off x="14020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6" name="フローチャート : 判断 455"/>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152290</xdr:rowOff>
    </xdr:from>
    <xdr:ext cx="762000" cy="259045"/>
    <xdr:sp macro="" textlink="">
      <xdr:nvSpPr>
        <xdr:cNvPr id="457" name="テキスト ボックス 456"/>
        <xdr:cNvSpPr txBox="1"/>
      </xdr:nvSpPr>
      <xdr:spPr>
        <a:xfrm>
          <a:off x="13131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46533</xdr:rowOff>
    </xdr:from>
    <xdr:to>
      <xdr:col>24</xdr:col>
      <xdr:colOff>609600</xdr:colOff>
      <xdr:row>20</xdr:row>
      <xdr:rowOff>148133</xdr:rowOff>
    </xdr:to>
    <xdr:sp macro="" textlink="">
      <xdr:nvSpPr>
        <xdr:cNvPr id="463" name="円/楕円 462"/>
        <xdr:cNvSpPr/>
      </xdr:nvSpPr>
      <xdr:spPr>
        <a:xfrm>
          <a:off x="169672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113860</xdr:rowOff>
    </xdr:from>
    <xdr:ext cx="762000" cy="259045"/>
    <xdr:sp macro="" textlink="">
      <xdr:nvSpPr>
        <xdr:cNvPr id="464" name="将来負担の状況該当値テキスト"/>
        <xdr:cNvSpPr txBox="1"/>
      </xdr:nvSpPr>
      <xdr:spPr>
        <a:xfrm>
          <a:off x="17106900" y="33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222.8</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51841</xdr:rowOff>
    </xdr:from>
    <xdr:to>
      <xdr:col>23</xdr:col>
      <xdr:colOff>457200</xdr:colOff>
      <xdr:row>20</xdr:row>
      <xdr:rowOff>153441</xdr:rowOff>
    </xdr:to>
    <xdr:sp macro="" textlink="">
      <xdr:nvSpPr>
        <xdr:cNvPr id="465" name="円/楕円 464"/>
        <xdr:cNvSpPr/>
      </xdr:nvSpPr>
      <xdr:spPr>
        <a:xfrm>
          <a:off x="16129000" y="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138218</xdr:rowOff>
    </xdr:from>
    <xdr:ext cx="736600" cy="259045"/>
    <xdr:sp macro="" textlink="">
      <xdr:nvSpPr>
        <xdr:cNvPr id="466" name="テキスト ボックス 465"/>
        <xdr:cNvSpPr txBox="1"/>
      </xdr:nvSpPr>
      <xdr:spPr>
        <a:xfrm>
          <a:off x="15798800" y="356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71628</xdr:rowOff>
    </xdr:from>
    <xdr:to>
      <xdr:col>22</xdr:col>
      <xdr:colOff>254000</xdr:colOff>
      <xdr:row>21</xdr:row>
      <xdr:rowOff>1778</xdr:rowOff>
    </xdr:to>
    <xdr:sp macro="" textlink="">
      <xdr:nvSpPr>
        <xdr:cNvPr id="467" name="円/楕円 466"/>
        <xdr:cNvSpPr/>
      </xdr:nvSpPr>
      <xdr:spPr>
        <a:xfrm>
          <a:off x="15240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158005</xdr:rowOff>
    </xdr:from>
    <xdr:ext cx="762000" cy="259045"/>
    <xdr:sp macro="" textlink="">
      <xdr:nvSpPr>
        <xdr:cNvPr id="468" name="テキスト ボックス 467"/>
        <xdr:cNvSpPr txBox="1"/>
      </xdr:nvSpPr>
      <xdr:spPr>
        <a:xfrm>
          <a:off x="14909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228.0</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72593</xdr:rowOff>
    </xdr:from>
    <xdr:to>
      <xdr:col>21</xdr:col>
      <xdr:colOff>50800</xdr:colOff>
      <xdr:row>21</xdr:row>
      <xdr:rowOff>2743</xdr:rowOff>
    </xdr:to>
    <xdr:sp macro="" textlink="">
      <xdr:nvSpPr>
        <xdr:cNvPr id="469" name="円/楕円 468"/>
        <xdr:cNvSpPr/>
      </xdr:nvSpPr>
      <xdr:spPr>
        <a:xfrm>
          <a:off x="14351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158970</xdr:rowOff>
    </xdr:from>
    <xdr:ext cx="762000" cy="259045"/>
    <xdr:sp macro="" textlink="">
      <xdr:nvSpPr>
        <xdr:cNvPr id="470" name="テキスト ボックス 469"/>
        <xdr:cNvSpPr txBox="1"/>
      </xdr:nvSpPr>
      <xdr:spPr>
        <a:xfrm>
          <a:off x="14020800" y="358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123266</xdr:rowOff>
    </xdr:from>
    <xdr:to>
      <xdr:col>19</xdr:col>
      <xdr:colOff>533400</xdr:colOff>
      <xdr:row>21</xdr:row>
      <xdr:rowOff>53416</xdr:rowOff>
    </xdr:to>
    <xdr:sp macro="" textlink="">
      <xdr:nvSpPr>
        <xdr:cNvPr id="471" name="円/楕円 470"/>
        <xdr:cNvSpPr/>
      </xdr:nvSpPr>
      <xdr:spPr>
        <a:xfrm>
          <a:off x="13462000" y="35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38193</xdr:rowOff>
    </xdr:from>
    <xdr:ext cx="762000" cy="259045"/>
    <xdr:sp macro="" textlink="">
      <xdr:nvSpPr>
        <xdr:cNvPr id="472" name="テキスト ボックス 471"/>
        <xdr:cNvSpPr txBox="1"/>
      </xdr:nvSpPr>
      <xdr:spPr>
        <a:xfrm>
          <a:off x="13131800" y="36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23.7</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2.1</a:t>
          </a:r>
          <a:r>
            <a:rPr kumimoji="1" lang="ja-JP" altLang="ja-JP" sz="1300">
              <a:solidFill>
                <a:schemeClr val="dk1"/>
              </a:solidFill>
              <a:effectLst/>
              <a:latin typeface="+mn-ea"/>
              <a:ea typeface="+mn-ea"/>
              <a:cs typeface="+mn-cs"/>
            </a:rPr>
            <a:t>ポイント悪化して</a:t>
          </a:r>
          <a:r>
            <a:rPr kumimoji="1" lang="en-US" altLang="ja-JP" sz="1300">
              <a:solidFill>
                <a:schemeClr val="dk1"/>
              </a:solidFill>
              <a:effectLst/>
              <a:latin typeface="+mn-ea"/>
              <a:ea typeface="+mn-ea"/>
              <a:cs typeface="+mn-cs"/>
            </a:rPr>
            <a:t>25.8</a:t>
          </a:r>
          <a:r>
            <a:rPr kumimoji="1" lang="ja-JP" altLang="ja-JP" sz="1300">
              <a:solidFill>
                <a:schemeClr val="dk1"/>
              </a:solidFill>
              <a:effectLst/>
              <a:latin typeface="+mn-ea"/>
              <a:ea typeface="+mn-ea"/>
              <a:cs typeface="+mn-cs"/>
            </a:rPr>
            <a:t>％となっており、類似団体平均を</a:t>
          </a:r>
          <a:r>
            <a:rPr kumimoji="1" lang="ja-JP" altLang="en-US" sz="1300">
              <a:solidFill>
                <a:schemeClr val="dk1"/>
              </a:solidFill>
              <a:effectLst/>
              <a:latin typeface="+mn-ea"/>
              <a:ea typeface="+mn-ea"/>
              <a:cs typeface="+mn-cs"/>
            </a:rPr>
            <a:t>上</a:t>
          </a:r>
          <a:r>
            <a:rPr kumimoji="1" lang="ja-JP" altLang="ja-JP" sz="1300">
              <a:solidFill>
                <a:schemeClr val="dk1"/>
              </a:solidFill>
              <a:effectLst/>
              <a:latin typeface="+mn-ea"/>
              <a:ea typeface="+mn-ea"/>
              <a:cs typeface="+mn-cs"/>
            </a:rPr>
            <a:t>回っている。</a:t>
          </a:r>
          <a:endParaRPr lang="ja-JP" altLang="ja-JP" sz="1300">
            <a:effectLst/>
            <a:latin typeface="+mn-ea"/>
            <a:ea typeface="+mn-ea"/>
          </a:endParaRPr>
        </a:p>
        <a:p>
          <a:r>
            <a:rPr kumimoji="1" lang="ja-JP" altLang="en-US" sz="1300">
              <a:latin typeface="+mn-ea"/>
              <a:ea typeface="+mn-ea"/>
            </a:rPr>
            <a:t>これは、退職手当が増加したことなどが主な要因である。</a:t>
          </a:r>
          <a:endParaRPr kumimoji="1" lang="en-US" altLang="ja-JP" sz="1300">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a:t>
          </a:r>
          <a:r>
            <a:rPr kumimoji="1" lang="ja-JP" altLang="en-US" sz="1300">
              <a:solidFill>
                <a:schemeClr val="dk1"/>
              </a:solidFill>
              <a:effectLst/>
              <a:latin typeface="+mn-ea"/>
              <a:ea typeface="+mn-ea"/>
              <a:cs typeface="+mn-cs"/>
            </a:rPr>
            <a:t>義務的経費等</a:t>
          </a:r>
          <a:r>
            <a:rPr kumimoji="1" lang="ja-JP" altLang="ja-JP" sz="1300">
              <a:solidFill>
                <a:schemeClr val="dk1"/>
              </a:solidFill>
              <a:effectLst/>
              <a:latin typeface="+mn-ea"/>
              <a:ea typeface="+mn-ea"/>
              <a:cs typeface="+mn-cs"/>
            </a:rPr>
            <a:t>の増加の抑制に努めていく。</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38</xdr:row>
      <xdr:rowOff>127000</xdr:rowOff>
    </xdr:to>
    <xdr:cxnSp macro="">
      <xdr:nvCxnSpPr>
        <xdr:cNvPr id="66" name="直線コネクタ 65"/>
        <xdr:cNvCxnSpPr/>
      </xdr:nvCxnSpPr>
      <xdr:spPr>
        <a:xfrm>
          <a:off x="3987800" y="63754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82550</xdr:rowOff>
    </xdr:to>
    <xdr:cxnSp macro="">
      <xdr:nvCxnSpPr>
        <xdr:cNvPr id="69" name="直線コネクタ 68"/>
        <xdr:cNvCxnSpPr/>
      </xdr:nvCxnSpPr>
      <xdr:spPr>
        <a:xfrm flipV="1">
          <a:off x="3098800" y="637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6350</xdr:rowOff>
    </xdr:from>
    <xdr:to>
      <xdr:col>4</xdr:col>
      <xdr:colOff>346075</xdr:colOff>
      <xdr:row>37</xdr:row>
      <xdr:rowOff>82550</xdr:rowOff>
    </xdr:to>
    <xdr:cxnSp macro="">
      <xdr:nvCxnSpPr>
        <xdr:cNvPr id="72" name="直線コネクタ 71"/>
        <xdr:cNvCxnSpPr/>
      </xdr:nvCxnSpPr>
      <xdr:spPr>
        <a:xfrm>
          <a:off x="2209800" y="635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80027</xdr:rowOff>
    </xdr:from>
    <xdr:ext cx="762000" cy="259045"/>
    <xdr:sp macro="" textlink="">
      <xdr:nvSpPr>
        <xdr:cNvPr id="74" name="テキスト ボックス 73"/>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6350</xdr:rowOff>
    </xdr:from>
    <xdr:to>
      <xdr:col>3</xdr:col>
      <xdr:colOff>142875</xdr:colOff>
      <xdr:row>37</xdr:row>
      <xdr:rowOff>146050</xdr:rowOff>
    </xdr:to>
    <xdr:cxnSp macro="">
      <xdr:nvCxnSpPr>
        <xdr:cNvPr id="75" name="直線コネクタ 74"/>
        <xdr:cNvCxnSpPr/>
      </xdr:nvCxnSpPr>
      <xdr:spPr>
        <a:xfrm flipV="1">
          <a:off x="1320800" y="6350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67327</xdr:rowOff>
    </xdr:from>
    <xdr:ext cx="762000" cy="259045"/>
    <xdr:sp macro="" textlink="">
      <xdr:nvSpPr>
        <xdr:cNvPr id="77" name="テキスト ボックス 76"/>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35577</xdr:rowOff>
    </xdr:from>
    <xdr:ext cx="762000" cy="259045"/>
    <xdr:sp macro="" textlink="">
      <xdr:nvSpPr>
        <xdr:cNvPr id="79" name="テキスト ボックス 78"/>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31750</xdr:rowOff>
    </xdr:from>
    <xdr:to>
      <xdr:col>4</xdr:col>
      <xdr:colOff>396875</xdr:colOff>
      <xdr:row>37</xdr:row>
      <xdr:rowOff>133350</xdr:rowOff>
    </xdr:to>
    <xdr:sp macro="" textlink="">
      <xdr:nvSpPr>
        <xdr:cNvPr id="89" name="円/楕円 88"/>
        <xdr:cNvSpPr/>
      </xdr:nvSpPr>
      <xdr:spPr>
        <a:xfrm>
          <a:off x="3048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118127</xdr:rowOff>
    </xdr:from>
    <xdr:ext cx="762000" cy="259045"/>
    <xdr:sp macro="" textlink="">
      <xdr:nvSpPr>
        <xdr:cNvPr id="90" name="テキスト ボックス 89"/>
        <xdr:cNvSpPr txBox="1"/>
      </xdr:nvSpPr>
      <xdr:spPr>
        <a:xfrm>
          <a:off x="2717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127000</xdr:rowOff>
    </xdr:from>
    <xdr:to>
      <xdr:col>3</xdr:col>
      <xdr:colOff>193675</xdr:colOff>
      <xdr:row>37</xdr:row>
      <xdr:rowOff>57150</xdr:rowOff>
    </xdr:to>
    <xdr:sp macro="" textlink="">
      <xdr:nvSpPr>
        <xdr:cNvPr id="91" name="円/楕円 90"/>
        <xdr:cNvSpPr/>
      </xdr:nvSpPr>
      <xdr:spPr>
        <a:xfrm>
          <a:off x="2159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41927</xdr:rowOff>
    </xdr:from>
    <xdr:ext cx="762000" cy="259045"/>
    <xdr:sp macro="" textlink="">
      <xdr:nvSpPr>
        <xdr:cNvPr id="92" name="テキスト ボックス 91"/>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3" name="円/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94" name="テキスト ボックス 93"/>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15.7</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15.5</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前年度を下回っているのは、</a:t>
          </a:r>
          <a:r>
            <a:rPr kumimoji="1" lang="ja-JP" altLang="en-US" sz="1300">
              <a:solidFill>
                <a:schemeClr val="dk1"/>
              </a:solidFill>
              <a:effectLst/>
              <a:latin typeface="+mn-ea"/>
              <a:ea typeface="+mn-ea"/>
              <a:cs typeface="+mn-cs"/>
            </a:rPr>
            <a:t>学校管理運営</a:t>
          </a:r>
          <a:r>
            <a:rPr kumimoji="1" lang="ja-JP" altLang="ja-JP" sz="1300">
              <a:solidFill>
                <a:schemeClr val="dk1"/>
              </a:solidFill>
              <a:effectLst/>
              <a:latin typeface="+mn-ea"/>
              <a:ea typeface="+mn-ea"/>
              <a:cs typeface="+mn-cs"/>
            </a:rPr>
            <a:t>経費の減少などが主な要因である。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年度）に掲げた内部管理経費の節減などの方策を着実に実行しながら、物件費の節減に努めていく。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133350</xdr:rowOff>
    </xdr:from>
    <xdr:to>
      <xdr:col>24</xdr:col>
      <xdr:colOff>31750</xdr:colOff>
      <xdr:row>17</xdr:row>
      <xdr:rowOff>158750</xdr:rowOff>
    </xdr:to>
    <xdr:cxnSp macro="">
      <xdr:nvCxnSpPr>
        <xdr:cNvPr id="127" name="直線コネクタ 126"/>
        <xdr:cNvCxnSpPr/>
      </xdr:nvCxnSpPr>
      <xdr:spPr>
        <a:xfrm flipV="1">
          <a:off x="15671800" y="3048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158750</xdr:rowOff>
    </xdr:from>
    <xdr:to>
      <xdr:col>22</xdr:col>
      <xdr:colOff>565150</xdr:colOff>
      <xdr:row>18</xdr:row>
      <xdr:rowOff>0</xdr:rowOff>
    </xdr:to>
    <xdr:cxnSp macro="">
      <xdr:nvCxnSpPr>
        <xdr:cNvPr id="130" name="直線コネクタ 129"/>
        <xdr:cNvCxnSpPr/>
      </xdr:nvCxnSpPr>
      <xdr:spPr>
        <a:xfrm flipV="1">
          <a:off x="14782800" y="307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18</xdr:row>
      <xdr:rowOff>0</xdr:rowOff>
    </xdr:to>
    <xdr:cxnSp macro="">
      <xdr:nvCxnSpPr>
        <xdr:cNvPr id="133" name="直線コネクタ 132"/>
        <xdr:cNvCxnSpPr/>
      </xdr:nvCxnSpPr>
      <xdr:spPr>
        <a:xfrm>
          <a:off x="13893800" y="306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17</xdr:row>
      <xdr:rowOff>146050</xdr:rowOff>
    </xdr:to>
    <xdr:cxnSp macro="">
      <xdr:nvCxnSpPr>
        <xdr:cNvPr id="136" name="直線コネクタ 135"/>
        <xdr:cNvCxnSpPr/>
      </xdr:nvCxnSpPr>
      <xdr:spPr>
        <a:xfrm>
          <a:off x="13004800" y="2971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40" name="テキスト ボックス 139"/>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46" name="円/楕円 145"/>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54627</xdr:rowOff>
    </xdr:from>
    <xdr:ext cx="762000" cy="259045"/>
    <xdr:sp macro="" textlink="">
      <xdr:nvSpPr>
        <xdr:cNvPr id="147" name="物件費該当値テキスト"/>
        <xdr:cNvSpPr txBox="1"/>
      </xdr:nvSpPr>
      <xdr:spPr>
        <a:xfrm>
          <a:off x="165989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107950</xdr:rowOff>
    </xdr:from>
    <xdr:to>
      <xdr:col>22</xdr:col>
      <xdr:colOff>615950</xdr:colOff>
      <xdr:row>18</xdr:row>
      <xdr:rowOff>38100</xdr:rowOff>
    </xdr:to>
    <xdr:sp macro="" textlink="">
      <xdr:nvSpPr>
        <xdr:cNvPr id="148" name="円/楕円 147"/>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49" name="テキスト ボックス 148"/>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120650</xdr:rowOff>
    </xdr:from>
    <xdr:to>
      <xdr:col>21</xdr:col>
      <xdr:colOff>412750</xdr:colOff>
      <xdr:row>18</xdr:row>
      <xdr:rowOff>50800</xdr:rowOff>
    </xdr:to>
    <xdr:sp macro="" textlink="">
      <xdr:nvSpPr>
        <xdr:cNvPr id="150" name="円/楕円 149"/>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35577</xdr:rowOff>
    </xdr:from>
    <xdr:ext cx="762000" cy="259045"/>
    <xdr:sp macro="" textlink="">
      <xdr:nvSpPr>
        <xdr:cNvPr id="151" name="テキスト ボックス 150"/>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2" name="円/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54" name="円/楕円 153"/>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55" name="テキスト ボックス 154"/>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14.8</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14.7</a:t>
          </a:r>
          <a:r>
            <a:rPr kumimoji="1" lang="ja-JP" altLang="ja-JP" sz="1300">
              <a:solidFill>
                <a:schemeClr val="dk1"/>
              </a:solidFill>
              <a:effectLst/>
              <a:latin typeface="+mn-ea"/>
              <a:ea typeface="+mn-ea"/>
              <a:cs typeface="+mn-cs"/>
            </a:rPr>
            <a:t>％となっており、類似団体平均を下回っている。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これは、生活保護の保護率が類似他団体平均に比べて低いことなどが主な要因である。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a:t>
          </a:r>
          <a:r>
            <a:rPr kumimoji="1" lang="ja-JP" altLang="en-US" sz="1300">
              <a:solidFill>
                <a:schemeClr val="dk1"/>
              </a:solidFill>
              <a:effectLst/>
              <a:latin typeface="+mn-ea"/>
              <a:ea typeface="+mn-ea"/>
              <a:cs typeface="+mn-cs"/>
            </a:rPr>
            <a:t>義務的経費等</a:t>
          </a:r>
          <a:r>
            <a:rPr kumimoji="1" lang="ja-JP" altLang="ja-JP" sz="1300">
              <a:solidFill>
                <a:schemeClr val="dk1"/>
              </a:solidFill>
              <a:effectLst/>
              <a:latin typeface="+mn-ea"/>
              <a:ea typeface="+mn-ea"/>
              <a:cs typeface="+mn-cs"/>
            </a:rPr>
            <a:t>の増加の抑制に努めていく。</a:t>
          </a:r>
          <a:endParaRPr lang="ja-JP" altLang="ja-JP" sz="1300">
            <a:effectLst/>
            <a:latin typeface="+mn-ea"/>
            <a:ea typeface="+mn-ea"/>
          </a:endParaRPr>
        </a:p>
        <a:p>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165100</xdr:rowOff>
    </xdr:from>
    <xdr:to>
      <xdr:col>7</xdr:col>
      <xdr:colOff>15875</xdr:colOff>
      <xdr:row>56</xdr:row>
      <xdr:rowOff>12700</xdr:rowOff>
    </xdr:to>
    <xdr:cxnSp macro="">
      <xdr:nvCxnSpPr>
        <xdr:cNvPr id="188" name="直線コネクタ 187"/>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89"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127000</xdr:rowOff>
    </xdr:to>
    <xdr:cxnSp macro="">
      <xdr:nvCxnSpPr>
        <xdr:cNvPr id="191" name="直線コネクタ 190"/>
        <xdr:cNvCxnSpPr/>
      </xdr:nvCxnSpPr>
      <xdr:spPr>
        <a:xfrm flipV="1">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3" name="テキスト ボックス 192"/>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165100</xdr:rowOff>
    </xdr:from>
    <xdr:to>
      <xdr:col>4</xdr:col>
      <xdr:colOff>346075</xdr:colOff>
      <xdr:row>56</xdr:row>
      <xdr:rowOff>127000</xdr:rowOff>
    </xdr:to>
    <xdr:cxnSp macro="">
      <xdr:nvCxnSpPr>
        <xdr:cNvPr id="194" name="直線コネクタ 193"/>
        <xdr:cNvCxnSpPr/>
      </xdr:nvCxnSpPr>
      <xdr:spPr>
        <a:xfrm>
          <a:off x="2209800" y="9594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196" name="テキスト ボックス 195"/>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165100</xdr:rowOff>
    </xdr:from>
    <xdr:to>
      <xdr:col>3</xdr:col>
      <xdr:colOff>142875</xdr:colOff>
      <xdr:row>55</xdr:row>
      <xdr:rowOff>165100</xdr:rowOff>
    </xdr:to>
    <xdr:cxnSp macro="">
      <xdr:nvCxnSpPr>
        <xdr:cNvPr id="197" name="直線コネクタ 196"/>
        <xdr:cNvCxnSpPr/>
      </xdr:nvCxnSpPr>
      <xdr:spPr>
        <a:xfrm>
          <a:off x="1320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9" name="テキスト ボックス 198"/>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01" name="テキスト ボックス 200"/>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07" name="円/楕円 206"/>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130827</xdr:rowOff>
    </xdr:from>
    <xdr:ext cx="762000" cy="259045"/>
    <xdr:sp macro="" textlink="">
      <xdr:nvSpPr>
        <xdr:cNvPr id="208"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9" name="円/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1" name="円/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212" name="テキスト ボックス 211"/>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114300</xdr:rowOff>
    </xdr:from>
    <xdr:to>
      <xdr:col>3</xdr:col>
      <xdr:colOff>193675</xdr:colOff>
      <xdr:row>56</xdr:row>
      <xdr:rowOff>44450</xdr:rowOff>
    </xdr:to>
    <xdr:sp macro="" textlink="">
      <xdr:nvSpPr>
        <xdr:cNvPr id="213" name="円/楕円 212"/>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54627</xdr:rowOff>
    </xdr:from>
    <xdr:ext cx="762000" cy="259045"/>
    <xdr:sp macro="" textlink="">
      <xdr:nvSpPr>
        <xdr:cNvPr id="214" name="テキスト ボックス 213"/>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15" name="円/楕円 214"/>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216" name="テキスト ボックス 215"/>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9.3</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8.4</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前年度を</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回っているのは、</a:t>
          </a:r>
          <a:r>
            <a:rPr kumimoji="1" lang="ja-JP" altLang="en-US" sz="1300">
              <a:solidFill>
                <a:schemeClr val="dk1"/>
              </a:solidFill>
              <a:effectLst/>
              <a:latin typeface="+mn-ea"/>
              <a:ea typeface="+mn-ea"/>
              <a:cs typeface="+mn-cs"/>
            </a:rPr>
            <a:t>国民健康保険事業会計への繰出金等が減少したこと</a:t>
          </a:r>
          <a:r>
            <a:rPr kumimoji="1" lang="ja-JP" altLang="ja-JP" sz="1300">
              <a:solidFill>
                <a:schemeClr val="dk1"/>
              </a:solidFill>
              <a:effectLst/>
              <a:latin typeface="+mn-ea"/>
              <a:ea typeface="+mn-ea"/>
              <a:cs typeface="+mn-cs"/>
            </a:rPr>
            <a:t>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4535</xdr:rowOff>
    </xdr:from>
    <xdr:to>
      <xdr:col>24</xdr:col>
      <xdr:colOff>31750</xdr:colOff>
      <xdr:row>53</xdr:row>
      <xdr:rowOff>151493</xdr:rowOff>
    </xdr:to>
    <xdr:cxnSp macro="">
      <xdr:nvCxnSpPr>
        <xdr:cNvPr id="251" name="直線コネクタ 250"/>
        <xdr:cNvCxnSpPr/>
      </xdr:nvCxnSpPr>
      <xdr:spPr>
        <a:xfrm flipV="1">
          <a:off x="15671800" y="90913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154412</xdr:rowOff>
    </xdr:from>
    <xdr:ext cx="762000" cy="259045"/>
    <xdr:sp macro="" textlink="">
      <xdr:nvSpPr>
        <xdr:cNvPr id="252" name="その他平均値テキスト"/>
        <xdr:cNvSpPr txBox="1"/>
      </xdr:nvSpPr>
      <xdr:spPr>
        <a:xfrm>
          <a:off x="16598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118835</xdr:rowOff>
    </xdr:from>
    <xdr:to>
      <xdr:col>22</xdr:col>
      <xdr:colOff>565150</xdr:colOff>
      <xdr:row>53</xdr:row>
      <xdr:rowOff>151493</xdr:rowOff>
    </xdr:to>
    <xdr:cxnSp macro="">
      <xdr:nvCxnSpPr>
        <xdr:cNvPr id="254" name="直線コネクタ 253"/>
        <xdr:cNvCxnSpPr/>
      </xdr:nvCxnSpPr>
      <xdr:spPr>
        <a:xfrm>
          <a:off x="14782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31949</xdr:rowOff>
    </xdr:from>
    <xdr:ext cx="736600" cy="259045"/>
    <xdr:sp macro="" textlink="">
      <xdr:nvSpPr>
        <xdr:cNvPr id="256" name="テキスト ボックス 255"/>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102507</xdr:rowOff>
    </xdr:from>
    <xdr:to>
      <xdr:col>21</xdr:col>
      <xdr:colOff>361950</xdr:colOff>
      <xdr:row>53</xdr:row>
      <xdr:rowOff>118835</xdr:rowOff>
    </xdr:to>
    <xdr:cxnSp macro="">
      <xdr:nvCxnSpPr>
        <xdr:cNvPr id="257" name="直線コネクタ 256"/>
        <xdr:cNvCxnSpPr/>
      </xdr:nvCxnSpPr>
      <xdr:spPr>
        <a:xfrm>
          <a:off x="13893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154412</xdr:rowOff>
    </xdr:from>
    <xdr:ext cx="762000" cy="259045"/>
    <xdr:sp macro="" textlink="">
      <xdr:nvSpPr>
        <xdr:cNvPr id="259" name="テキスト ボックス 258"/>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143328</xdr:rowOff>
    </xdr:from>
    <xdr:to>
      <xdr:col>20</xdr:col>
      <xdr:colOff>158750</xdr:colOff>
      <xdr:row>53</xdr:row>
      <xdr:rowOff>102507</xdr:rowOff>
    </xdr:to>
    <xdr:cxnSp macro="">
      <xdr:nvCxnSpPr>
        <xdr:cNvPr id="260" name="直線コネクタ 259"/>
        <xdr:cNvCxnSpPr/>
      </xdr:nvCxnSpPr>
      <xdr:spPr>
        <a:xfrm>
          <a:off x="13004800" y="9058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89099</xdr:rowOff>
    </xdr:from>
    <xdr:ext cx="762000" cy="259045"/>
    <xdr:sp macro="" textlink="">
      <xdr:nvSpPr>
        <xdr:cNvPr id="262" name="テキスト ボックス 261"/>
        <xdr:cNvSpPr txBox="1"/>
      </xdr:nvSpPr>
      <xdr:spPr>
        <a:xfrm>
          <a:off x="13512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7455</xdr:rowOff>
    </xdr:from>
    <xdr:ext cx="762000" cy="259045"/>
    <xdr:sp macro="" textlink="">
      <xdr:nvSpPr>
        <xdr:cNvPr id="264" name="テキスト ボックス 263"/>
        <xdr:cNvSpPr txBox="1"/>
      </xdr:nvSpPr>
      <xdr:spPr>
        <a:xfrm>
          <a:off x="12623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125185</xdr:rowOff>
    </xdr:from>
    <xdr:to>
      <xdr:col>24</xdr:col>
      <xdr:colOff>82550</xdr:colOff>
      <xdr:row>53</xdr:row>
      <xdr:rowOff>55335</xdr:rowOff>
    </xdr:to>
    <xdr:sp macro="" textlink="">
      <xdr:nvSpPr>
        <xdr:cNvPr id="270" name="円/楕円 269"/>
        <xdr:cNvSpPr/>
      </xdr:nvSpPr>
      <xdr:spPr>
        <a:xfrm>
          <a:off x="16459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33762</xdr:rowOff>
    </xdr:from>
    <xdr:ext cx="762000" cy="259045"/>
    <xdr:sp macro="" textlink="">
      <xdr:nvSpPr>
        <xdr:cNvPr id="271" name="その他該当値テキスト"/>
        <xdr:cNvSpPr txBox="1"/>
      </xdr:nvSpPr>
      <xdr:spPr>
        <a:xfrm>
          <a:off x="16598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100693</xdr:rowOff>
    </xdr:from>
    <xdr:to>
      <xdr:col>22</xdr:col>
      <xdr:colOff>615950</xdr:colOff>
      <xdr:row>54</xdr:row>
      <xdr:rowOff>30843</xdr:rowOff>
    </xdr:to>
    <xdr:sp macro="" textlink="">
      <xdr:nvSpPr>
        <xdr:cNvPr id="272" name="円/楕円 271"/>
        <xdr:cNvSpPr/>
      </xdr:nvSpPr>
      <xdr:spPr>
        <a:xfrm>
          <a:off x="15621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41020</xdr:rowOff>
    </xdr:from>
    <xdr:ext cx="736600" cy="259045"/>
    <xdr:sp macro="" textlink="">
      <xdr:nvSpPr>
        <xdr:cNvPr id="273" name="テキスト ボックス 272"/>
        <xdr:cNvSpPr txBox="1"/>
      </xdr:nvSpPr>
      <xdr:spPr>
        <a:xfrm>
          <a:off x="15290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68035</xdr:rowOff>
    </xdr:from>
    <xdr:to>
      <xdr:col>21</xdr:col>
      <xdr:colOff>412750</xdr:colOff>
      <xdr:row>53</xdr:row>
      <xdr:rowOff>169635</xdr:rowOff>
    </xdr:to>
    <xdr:sp macro="" textlink="">
      <xdr:nvSpPr>
        <xdr:cNvPr id="274" name="円/楕円 273"/>
        <xdr:cNvSpPr/>
      </xdr:nvSpPr>
      <xdr:spPr>
        <a:xfrm>
          <a:off x="14732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8362</xdr:rowOff>
    </xdr:from>
    <xdr:ext cx="762000" cy="259045"/>
    <xdr:sp macro="" textlink="">
      <xdr:nvSpPr>
        <xdr:cNvPr id="275" name="テキスト ボックス 274"/>
        <xdr:cNvSpPr txBox="1"/>
      </xdr:nvSpPr>
      <xdr:spPr>
        <a:xfrm>
          <a:off x="14401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51707</xdr:rowOff>
    </xdr:from>
    <xdr:to>
      <xdr:col>20</xdr:col>
      <xdr:colOff>209550</xdr:colOff>
      <xdr:row>53</xdr:row>
      <xdr:rowOff>153307</xdr:rowOff>
    </xdr:to>
    <xdr:sp macro="" textlink="">
      <xdr:nvSpPr>
        <xdr:cNvPr id="276" name="円/楕円 275"/>
        <xdr:cNvSpPr/>
      </xdr:nvSpPr>
      <xdr:spPr>
        <a:xfrm>
          <a:off x="13843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163484</xdr:rowOff>
    </xdr:from>
    <xdr:ext cx="762000" cy="259045"/>
    <xdr:sp macro="" textlink="">
      <xdr:nvSpPr>
        <xdr:cNvPr id="277" name="テキスト ボックス 276"/>
        <xdr:cNvSpPr txBox="1"/>
      </xdr:nvSpPr>
      <xdr:spPr>
        <a:xfrm>
          <a:off x="13512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92528</xdr:rowOff>
    </xdr:from>
    <xdr:to>
      <xdr:col>19</xdr:col>
      <xdr:colOff>6350</xdr:colOff>
      <xdr:row>53</xdr:row>
      <xdr:rowOff>22678</xdr:rowOff>
    </xdr:to>
    <xdr:sp macro="" textlink="">
      <xdr:nvSpPr>
        <xdr:cNvPr id="278" name="円/楕円 277"/>
        <xdr:cNvSpPr/>
      </xdr:nvSpPr>
      <xdr:spPr>
        <a:xfrm>
          <a:off x="12954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32855</xdr:rowOff>
    </xdr:from>
    <xdr:ext cx="762000" cy="259045"/>
    <xdr:sp macro="" textlink="">
      <xdr:nvSpPr>
        <xdr:cNvPr id="279" name="テキスト ボックス 278"/>
        <xdr:cNvSpPr txBox="1"/>
      </xdr:nvSpPr>
      <xdr:spPr>
        <a:xfrm>
          <a:off x="12623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10.7</a:t>
          </a:r>
          <a:r>
            <a:rPr kumimoji="1" lang="ja-JP" altLang="ja-JP" sz="1300">
              <a:solidFill>
                <a:schemeClr val="dk1"/>
              </a:solidFill>
              <a:effectLst/>
              <a:latin typeface="+mn-ea"/>
              <a:ea typeface="+mn-ea"/>
              <a:cs typeface="+mn-cs"/>
            </a:rPr>
            <a:t>％と</a:t>
          </a:r>
          <a:r>
            <a:rPr kumimoji="1" lang="ja-JP" altLang="en-US" sz="1300">
              <a:solidFill>
                <a:schemeClr val="dk1"/>
              </a:solidFill>
              <a:effectLst/>
              <a:latin typeface="+mn-ea"/>
              <a:ea typeface="+mn-ea"/>
              <a:cs typeface="+mn-cs"/>
            </a:rPr>
            <a:t>比べ</a:t>
          </a:r>
          <a:r>
            <a:rPr kumimoji="1" lang="en-US" altLang="ja-JP" sz="1300">
              <a:solidFill>
                <a:schemeClr val="dk1"/>
              </a:solidFill>
              <a:effectLst/>
              <a:latin typeface="+mn-ea"/>
              <a:ea typeface="+mn-ea"/>
              <a:cs typeface="+mn-cs"/>
            </a:rPr>
            <a:t>0.1</a:t>
          </a:r>
          <a:r>
            <a:rPr kumimoji="1" lang="ja-JP" altLang="en-US"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10.6</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これは、下水道事業に対する一般会計の負担が大きいことが主な要因である。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a:t>
          </a:r>
          <a:r>
            <a:rPr kumimoji="1" lang="ja-JP" altLang="en-US" sz="1300">
              <a:solidFill>
                <a:schemeClr val="dk1"/>
              </a:solidFill>
              <a:effectLst/>
              <a:latin typeface="+mn-ea"/>
              <a:ea typeface="+mn-ea"/>
              <a:cs typeface="+mn-cs"/>
            </a:rPr>
            <a:t>下水道事業の業務の効率化など</a:t>
          </a:r>
          <a:r>
            <a:rPr kumimoji="1" lang="ja-JP" altLang="ja-JP" sz="1300">
              <a:solidFill>
                <a:schemeClr val="dk1"/>
              </a:solidFill>
              <a:effectLst/>
              <a:latin typeface="+mn-ea"/>
              <a:ea typeface="+mn-ea"/>
              <a:cs typeface="+mn-cs"/>
            </a:rPr>
            <a:t>一層のコスト縮減等に努めていく。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101600</xdr:rowOff>
    </xdr:from>
    <xdr:to>
      <xdr:col>24</xdr:col>
      <xdr:colOff>31750</xdr:colOff>
      <xdr:row>38</xdr:row>
      <xdr:rowOff>114300</xdr:rowOff>
    </xdr:to>
    <xdr:cxnSp macro="">
      <xdr:nvCxnSpPr>
        <xdr:cNvPr id="312" name="直線コネクタ 311"/>
        <xdr:cNvCxnSpPr/>
      </xdr:nvCxnSpPr>
      <xdr:spPr>
        <a:xfrm flipV="1">
          <a:off x="15671800" y="661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3"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114300</xdr:rowOff>
    </xdr:from>
    <xdr:to>
      <xdr:col>22</xdr:col>
      <xdr:colOff>565150</xdr:colOff>
      <xdr:row>38</xdr:row>
      <xdr:rowOff>114300</xdr:rowOff>
    </xdr:to>
    <xdr:cxnSp macro="">
      <xdr:nvCxnSpPr>
        <xdr:cNvPr id="315" name="直線コネクタ 314"/>
        <xdr:cNvCxnSpPr/>
      </xdr:nvCxnSpPr>
      <xdr:spPr>
        <a:xfrm>
          <a:off x="147828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35577</xdr:rowOff>
    </xdr:from>
    <xdr:ext cx="736600" cy="259045"/>
    <xdr:sp macro="" textlink="">
      <xdr:nvSpPr>
        <xdr:cNvPr id="317" name="テキスト ボックス 316"/>
        <xdr:cNvSpPr txBox="1"/>
      </xdr:nvSpPr>
      <xdr:spPr>
        <a:xfrm>
          <a:off x="15290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114300</xdr:rowOff>
    </xdr:from>
    <xdr:to>
      <xdr:col>21</xdr:col>
      <xdr:colOff>361950</xdr:colOff>
      <xdr:row>38</xdr:row>
      <xdr:rowOff>152400</xdr:rowOff>
    </xdr:to>
    <xdr:cxnSp macro="">
      <xdr:nvCxnSpPr>
        <xdr:cNvPr id="318" name="直線コネクタ 317"/>
        <xdr:cNvCxnSpPr/>
      </xdr:nvCxnSpPr>
      <xdr:spPr>
        <a:xfrm flipV="1">
          <a:off x="13893800" y="662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73677</xdr:rowOff>
    </xdr:from>
    <xdr:ext cx="762000" cy="259045"/>
    <xdr:sp macro="" textlink="">
      <xdr:nvSpPr>
        <xdr:cNvPr id="320" name="テキスト ボックス 319"/>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152400</xdr:rowOff>
    </xdr:from>
    <xdr:to>
      <xdr:col>20</xdr:col>
      <xdr:colOff>158750</xdr:colOff>
      <xdr:row>39</xdr:row>
      <xdr:rowOff>69850</xdr:rowOff>
    </xdr:to>
    <xdr:cxnSp macro="">
      <xdr:nvCxnSpPr>
        <xdr:cNvPr id="321" name="直線コネクタ 320"/>
        <xdr:cNvCxnSpPr/>
      </xdr:nvCxnSpPr>
      <xdr:spPr>
        <a:xfrm flipV="1">
          <a:off x="13004800" y="666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73677</xdr:rowOff>
    </xdr:from>
    <xdr:ext cx="762000" cy="259045"/>
    <xdr:sp macro="" textlink="">
      <xdr:nvSpPr>
        <xdr:cNvPr id="323" name="テキスト ボックス 322"/>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124477</xdr:rowOff>
    </xdr:from>
    <xdr:ext cx="762000" cy="259045"/>
    <xdr:sp macro="" textlink="">
      <xdr:nvSpPr>
        <xdr:cNvPr id="325" name="テキスト ボックス 324"/>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50800</xdr:rowOff>
    </xdr:from>
    <xdr:to>
      <xdr:col>24</xdr:col>
      <xdr:colOff>82550</xdr:colOff>
      <xdr:row>38</xdr:row>
      <xdr:rowOff>152400</xdr:rowOff>
    </xdr:to>
    <xdr:sp macro="" textlink="">
      <xdr:nvSpPr>
        <xdr:cNvPr id="331" name="円/楕円 330"/>
        <xdr:cNvSpPr/>
      </xdr:nvSpPr>
      <xdr:spPr>
        <a:xfrm>
          <a:off x="16459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22877</xdr:rowOff>
    </xdr:from>
    <xdr:ext cx="762000" cy="259045"/>
    <xdr:sp macro="" textlink="">
      <xdr:nvSpPr>
        <xdr:cNvPr id="332" name="補助費等該当値テキスト"/>
        <xdr:cNvSpPr txBox="1"/>
      </xdr:nvSpPr>
      <xdr:spPr>
        <a:xfrm>
          <a:off x="16598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63500</xdr:rowOff>
    </xdr:from>
    <xdr:to>
      <xdr:col>22</xdr:col>
      <xdr:colOff>615950</xdr:colOff>
      <xdr:row>38</xdr:row>
      <xdr:rowOff>165100</xdr:rowOff>
    </xdr:to>
    <xdr:sp macro="" textlink="">
      <xdr:nvSpPr>
        <xdr:cNvPr id="333" name="円/楕円 332"/>
        <xdr:cNvSpPr/>
      </xdr:nvSpPr>
      <xdr:spPr>
        <a:xfrm>
          <a:off x="15621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149877</xdr:rowOff>
    </xdr:from>
    <xdr:ext cx="736600" cy="259045"/>
    <xdr:sp macro="" textlink="">
      <xdr:nvSpPr>
        <xdr:cNvPr id="334" name="テキスト ボックス 333"/>
        <xdr:cNvSpPr txBox="1"/>
      </xdr:nvSpPr>
      <xdr:spPr>
        <a:xfrm>
          <a:off x="15290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63500</xdr:rowOff>
    </xdr:from>
    <xdr:to>
      <xdr:col>21</xdr:col>
      <xdr:colOff>412750</xdr:colOff>
      <xdr:row>38</xdr:row>
      <xdr:rowOff>165100</xdr:rowOff>
    </xdr:to>
    <xdr:sp macro="" textlink="">
      <xdr:nvSpPr>
        <xdr:cNvPr id="335" name="円/楕円 334"/>
        <xdr:cNvSpPr/>
      </xdr:nvSpPr>
      <xdr:spPr>
        <a:xfrm>
          <a:off x="14732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149877</xdr:rowOff>
    </xdr:from>
    <xdr:ext cx="762000" cy="259045"/>
    <xdr:sp macro="" textlink="">
      <xdr:nvSpPr>
        <xdr:cNvPr id="336" name="テキスト ボックス 335"/>
        <xdr:cNvSpPr txBox="1"/>
      </xdr:nvSpPr>
      <xdr:spPr>
        <a:xfrm>
          <a:off x="14401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101600</xdr:rowOff>
    </xdr:from>
    <xdr:to>
      <xdr:col>20</xdr:col>
      <xdr:colOff>209550</xdr:colOff>
      <xdr:row>39</xdr:row>
      <xdr:rowOff>31750</xdr:rowOff>
    </xdr:to>
    <xdr:sp macro="" textlink="">
      <xdr:nvSpPr>
        <xdr:cNvPr id="337" name="円/楕円 336"/>
        <xdr:cNvSpPr/>
      </xdr:nvSpPr>
      <xdr:spPr>
        <a:xfrm>
          <a:off x="13843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16527</xdr:rowOff>
    </xdr:from>
    <xdr:ext cx="762000" cy="259045"/>
    <xdr:sp macro="" textlink="">
      <xdr:nvSpPr>
        <xdr:cNvPr id="338" name="テキスト ボックス 337"/>
        <xdr:cNvSpPr txBox="1"/>
      </xdr:nvSpPr>
      <xdr:spPr>
        <a:xfrm>
          <a:off x="13512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19050</xdr:rowOff>
    </xdr:from>
    <xdr:to>
      <xdr:col>19</xdr:col>
      <xdr:colOff>6350</xdr:colOff>
      <xdr:row>39</xdr:row>
      <xdr:rowOff>120650</xdr:rowOff>
    </xdr:to>
    <xdr:sp macro="" textlink="">
      <xdr:nvSpPr>
        <xdr:cNvPr id="339" name="円/楕円 338"/>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105427</xdr:rowOff>
    </xdr:from>
    <xdr:ext cx="762000" cy="259045"/>
    <xdr:sp macro="" textlink="">
      <xdr:nvSpPr>
        <xdr:cNvPr id="340" name="テキスト ボックス 339"/>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23.2</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ポイント悪化して</a:t>
          </a:r>
          <a:r>
            <a:rPr kumimoji="1" lang="en-US" altLang="ja-JP" sz="1300">
              <a:solidFill>
                <a:schemeClr val="dk1"/>
              </a:solidFill>
              <a:effectLst/>
              <a:latin typeface="+mn-ea"/>
              <a:ea typeface="+mn-ea"/>
              <a:cs typeface="+mn-cs"/>
            </a:rPr>
            <a:t>23.6%</a:t>
          </a:r>
          <a:r>
            <a:rPr kumimoji="1" lang="ja-JP" altLang="ja-JP" sz="1300">
              <a:solidFill>
                <a:schemeClr val="dk1"/>
              </a:solidFill>
              <a:effectLst/>
              <a:latin typeface="+mn-ea"/>
              <a:ea typeface="+mn-ea"/>
              <a:cs typeface="+mn-cs"/>
            </a:rPr>
            <a:t>となっており、類似団体平均を上回っている。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これは、都市基盤の整備を積極的に進め、多額の市債を発行してきたことなどが主な要因である。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年度）に沿って、</a:t>
          </a:r>
          <a:r>
            <a:rPr kumimoji="1" lang="ja-JP" altLang="en-US" sz="1300">
              <a:solidFill>
                <a:schemeClr val="dk1"/>
              </a:solidFill>
              <a:effectLst/>
              <a:latin typeface="+mn-ea"/>
              <a:ea typeface="+mn-ea"/>
              <a:cs typeface="+mn-cs"/>
            </a:rPr>
            <a:t>市債残高の抑制や、</a:t>
          </a:r>
          <a:r>
            <a:rPr kumimoji="1" lang="ja-JP" altLang="ja-JP" sz="1300">
              <a:solidFill>
                <a:schemeClr val="dk1"/>
              </a:solidFill>
              <a:effectLst/>
              <a:latin typeface="+mn-ea"/>
              <a:ea typeface="+mn-ea"/>
              <a:cs typeface="+mn-cs"/>
            </a:rPr>
            <a:t>低利の</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年債の発行等によ</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金利負担の軽減に努めていく。</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78</xdr:row>
      <xdr:rowOff>18143</xdr:rowOff>
    </xdr:to>
    <xdr:cxnSp macro="">
      <xdr:nvCxnSpPr>
        <xdr:cNvPr id="375" name="直線コネクタ 374"/>
        <xdr:cNvCxnSpPr/>
      </xdr:nvCxnSpPr>
      <xdr:spPr>
        <a:xfrm>
          <a:off x="3987800" y="13347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163484</xdr:rowOff>
    </xdr:from>
    <xdr:ext cx="762000" cy="259045"/>
    <xdr:sp macro="" textlink="">
      <xdr:nvSpPr>
        <xdr:cNvPr id="376"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80736</xdr:rowOff>
    </xdr:from>
    <xdr:to>
      <xdr:col>5</xdr:col>
      <xdr:colOff>549275</xdr:colOff>
      <xdr:row>77</xdr:row>
      <xdr:rowOff>146050</xdr:rowOff>
    </xdr:to>
    <xdr:cxnSp macro="">
      <xdr:nvCxnSpPr>
        <xdr:cNvPr id="378" name="直線コネクタ 377"/>
        <xdr:cNvCxnSpPr/>
      </xdr:nvCxnSpPr>
      <xdr:spPr>
        <a:xfrm>
          <a:off x="3098800" y="13282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76399</xdr:rowOff>
    </xdr:from>
    <xdr:ext cx="736600" cy="259045"/>
    <xdr:sp macro="" textlink="">
      <xdr:nvSpPr>
        <xdr:cNvPr id="380" name="テキスト ボックス 379"/>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80736</xdr:rowOff>
    </xdr:from>
    <xdr:to>
      <xdr:col>4</xdr:col>
      <xdr:colOff>346075</xdr:colOff>
      <xdr:row>77</xdr:row>
      <xdr:rowOff>80736</xdr:rowOff>
    </xdr:to>
    <xdr:cxnSp macro="">
      <xdr:nvCxnSpPr>
        <xdr:cNvPr id="381" name="直線コネクタ 380"/>
        <xdr:cNvCxnSpPr/>
      </xdr:nvCxnSpPr>
      <xdr:spPr>
        <a:xfrm>
          <a:off x="2209800" y="13282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109056</xdr:rowOff>
    </xdr:from>
    <xdr:ext cx="762000" cy="259045"/>
    <xdr:sp macro="" textlink="">
      <xdr:nvSpPr>
        <xdr:cNvPr id="383" name="テキスト ボックス 382"/>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80736</xdr:rowOff>
    </xdr:from>
    <xdr:to>
      <xdr:col>3</xdr:col>
      <xdr:colOff>142875</xdr:colOff>
      <xdr:row>77</xdr:row>
      <xdr:rowOff>91621</xdr:rowOff>
    </xdr:to>
    <xdr:cxnSp macro="">
      <xdr:nvCxnSpPr>
        <xdr:cNvPr id="384" name="直線コネクタ 383"/>
        <xdr:cNvCxnSpPr/>
      </xdr:nvCxnSpPr>
      <xdr:spPr>
        <a:xfrm flipV="1">
          <a:off x="1320800" y="13282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6" name="テキスト ボックス 38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88" name="テキスト ボックス 387"/>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138793</xdr:rowOff>
    </xdr:from>
    <xdr:to>
      <xdr:col>7</xdr:col>
      <xdr:colOff>66675</xdr:colOff>
      <xdr:row>78</xdr:row>
      <xdr:rowOff>68943</xdr:rowOff>
    </xdr:to>
    <xdr:sp macro="" textlink="">
      <xdr:nvSpPr>
        <xdr:cNvPr id="394" name="円/楕円 393"/>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110870</xdr:rowOff>
    </xdr:from>
    <xdr:ext cx="762000" cy="259045"/>
    <xdr:sp macro="" textlink="">
      <xdr:nvSpPr>
        <xdr:cNvPr id="395" name="公債費該当値テキスト"/>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95250</xdr:rowOff>
    </xdr:from>
    <xdr:to>
      <xdr:col>5</xdr:col>
      <xdr:colOff>600075</xdr:colOff>
      <xdr:row>78</xdr:row>
      <xdr:rowOff>25400</xdr:rowOff>
    </xdr:to>
    <xdr:sp macro="" textlink="">
      <xdr:nvSpPr>
        <xdr:cNvPr id="396" name="円/楕円 395"/>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10177</xdr:rowOff>
    </xdr:from>
    <xdr:ext cx="736600" cy="259045"/>
    <xdr:sp macro="" textlink="">
      <xdr:nvSpPr>
        <xdr:cNvPr id="397" name="テキスト ボックス 396"/>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29936</xdr:rowOff>
    </xdr:from>
    <xdr:to>
      <xdr:col>4</xdr:col>
      <xdr:colOff>396875</xdr:colOff>
      <xdr:row>77</xdr:row>
      <xdr:rowOff>131536</xdr:rowOff>
    </xdr:to>
    <xdr:sp macro="" textlink="">
      <xdr:nvSpPr>
        <xdr:cNvPr id="398" name="円/楕円 397"/>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116313</xdr:rowOff>
    </xdr:from>
    <xdr:ext cx="762000" cy="259045"/>
    <xdr:sp macro="" textlink="">
      <xdr:nvSpPr>
        <xdr:cNvPr id="399" name="テキスト ボックス 398"/>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29936</xdr:rowOff>
    </xdr:from>
    <xdr:to>
      <xdr:col>3</xdr:col>
      <xdr:colOff>193675</xdr:colOff>
      <xdr:row>77</xdr:row>
      <xdr:rowOff>131536</xdr:rowOff>
    </xdr:to>
    <xdr:sp macro="" textlink="">
      <xdr:nvSpPr>
        <xdr:cNvPr id="400" name="円/楕円 399"/>
        <xdr:cNvSpPr/>
      </xdr:nvSpPr>
      <xdr:spPr>
        <a:xfrm>
          <a:off x="2159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141713</xdr:rowOff>
    </xdr:from>
    <xdr:ext cx="762000" cy="259045"/>
    <xdr:sp macro="" textlink="">
      <xdr:nvSpPr>
        <xdr:cNvPr id="401" name="テキスト ボックス 400"/>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402" name="円/楕円 401"/>
        <xdr:cNvSpPr/>
      </xdr:nvSpPr>
      <xdr:spPr>
        <a:xfrm>
          <a:off x="1270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403" name="テキスト ボックス 402"/>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74.2</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悪化</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75.0</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a:t>
          </a:r>
          <a:r>
            <a:rPr kumimoji="1" lang="ja-JP" altLang="ja-JP" sz="1300">
              <a:solidFill>
                <a:sysClr val="windowText" lastClr="000000"/>
              </a:solidFill>
              <a:effectLst/>
              <a:latin typeface="+mn-ea"/>
              <a:ea typeface="+mn-ea"/>
              <a:cs typeface="+mn-cs"/>
            </a:rPr>
            <a:t>類似団体平均を</a:t>
          </a:r>
          <a:r>
            <a:rPr kumimoji="1" lang="ja-JP" altLang="en-US" sz="1300">
              <a:solidFill>
                <a:sysClr val="windowText" lastClr="000000"/>
              </a:solidFill>
              <a:effectLst/>
              <a:latin typeface="+mn-ea"/>
              <a:ea typeface="+mn-ea"/>
              <a:cs typeface="+mn-cs"/>
            </a:rPr>
            <a:t>下</a:t>
          </a:r>
          <a:r>
            <a:rPr kumimoji="1" lang="ja-JP" altLang="ja-JP" sz="1300">
              <a:solidFill>
                <a:sysClr val="windowText" lastClr="000000"/>
              </a:solidFill>
              <a:effectLst/>
              <a:latin typeface="+mn-ea"/>
              <a:ea typeface="+mn-ea"/>
              <a:cs typeface="+mn-cs"/>
            </a:rPr>
            <a:t>回っている。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扶助費は類似団体平均を下回っている一方で、物件費及び補助費等が類似団体平均を上回っており、その結果類似団体平均とほぼ同水準で推移している。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引き続き、財政</a:t>
          </a:r>
          <a:r>
            <a:rPr kumimoji="1" lang="ja-JP" altLang="ja-JP" sz="1300">
              <a:solidFill>
                <a:schemeClr val="dk1"/>
              </a:solidFill>
              <a:effectLst/>
              <a:latin typeface="+mn-ea"/>
              <a:ea typeface="+mn-ea"/>
              <a:cs typeface="+mn-cs"/>
            </a:rPr>
            <a:t>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a:t>
          </a:r>
          <a:r>
            <a:rPr kumimoji="1" lang="ja-JP" altLang="en-US" sz="1300">
              <a:solidFill>
                <a:schemeClr val="dk1"/>
              </a:solidFill>
              <a:effectLst/>
              <a:latin typeface="+mn-ea"/>
              <a:ea typeface="+mn-ea"/>
              <a:cs typeface="+mn-cs"/>
            </a:rPr>
            <a:t>経費の節減など</a:t>
          </a:r>
          <a:r>
            <a:rPr kumimoji="1" lang="ja-JP" altLang="ja-JP" sz="1300">
              <a:solidFill>
                <a:schemeClr val="dk1"/>
              </a:solidFill>
              <a:effectLst/>
              <a:latin typeface="+mn-ea"/>
              <a:ea typeface="+mn-ea"/>
              <a:cs typeface="+mn-cs"/>
            </a:rPr>
            <a:t>一層のコスト縮減等に努めていく。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110998</xdr:rowOff>
    </xdr:from>
    <xdr:to>
      <xdr:col>24</xdr:col>
      <xdr:colOff>31750</xdr:colOff>
      <xdr:row>76</xdr:row>
      <xdr:rowOff>12700</xdr:rowOff>
    </xdr:to>
    <xdr:cxnSp macro="">
      <xdr:nvCxnSpPr>
        <xdr:cNvPr id="434" name="直線コネクタ 433"/>
        <xdr:cNvCxnSpPr/>
      </xdr:nvCxnSpPr>
      <xdr:spPr>
        <a:xfrm>
          <a:off x="15671800" y="129697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5"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110998</xdr:rowOff>
    </xdr:from>
    <xdr:to>
      <xdr:col>22</xdr:col>
      <xdr:colOff>565150</xdr:colOff>
      <xdr:row>76</xdr:row>
      <xdr:rowOff>21844</xdr:rowOff>
    </xdr:to>
    <xdr:cxnSp macro="">
      <xdr:nvCxnSpPr>
        <xdr:cNvPr id="437" name="直線コネクタ 436"/>
        <xdr:cNvCxnSpPr/>
      </xdr:nvCxnSpPr>
      <xdr:spPr>
        <a:xfrm flipV="1">
          <a:off x="14782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98823</xdr:rowOff>
    </xdr:from>
    <xdr:ext cx="736600" cy="259045"/>
    <xdr:sp macro="" textlink="">
      <xdr:nvSpPr>
        <xdr:cNvPr id="439" name="テキスト ボックス 438"/>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74422</xdr:rowOff>
    </xdr:from>
    <xdr:to>
      <xdr:col>21</xdr:col>
      <xdr:colOff>361950</xdr:colOff>
      <xdr:row>76</xdr:row>
      <xdr:rowOff>21844</xdr:rowOff>
    </xdr:to>
    <xdr:cxnSp macro="">
      <xdr:nvCxnSpPr>
        <xdr:cNvPr id="440" name="直線コネクタ 439"/>
        <xdr:cNvCxnSpPr/>
      </xdr:nvCxnSpPr>
      <xdr:spPr>
        <a:xfrm>
          <a:off x="13893800" y="129331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9669</xdr:rowOff>
    </xdr:from>
    <xdr:ext cx="762000" cy="259045"/>
    <xdr:sp macro="" textlink="">
      <xdr:nvSpPr>
        <xdr:cNvPr id="442" name="テキスト ボックス 441"/>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74422</xdr:rowOff>
    </xdr:from>
    <xdr:to>
      <xdr:col>20</xdr:col>
      <xdr:colOff>158750</xdr:colOff>
      <xdr:row>75</xdr:row>
      <xdr:rowOff>101854</xdr:rowOff>
    </xdr:to>
    <xdr:cxnSp macro="">
      <xdr:nvCxnSpPr>
        <xdr:cNvPr id="443" name="直線コネクタ 442"/>
        <xdr:cNvCxnSpPr/>
      </xdr:nvCxnSpPr>
      <xdr:spPr>
        <a:xfrm flipV="1">
          <a:off x="13004800" y="12933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45" name="テキスト ボックス 444"/>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47" name="テキスト ボックス 446"/>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53" name="円/楕円 452"/>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54"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60198</xdr:rowOff>
    </xdr:from>
    <xdr:to>
      <xdr:col>22</xdr:col>
      <xdr:colOff>615950</xdr:colOff>
      <xdr:row>75</xdr:row>
      <xdr:rowOff>161798</xdr:rowOff>
    </xdr:to>
    <xdr:sp macro="" textlink="">
      <xdr:nvSpPr>
        <xdr:cNvPr id="455" name="円/楕円 454"/>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146575</xdr:rowOff>
    </xdr:from>
    <xdr:ext cx="736600" cy="259045"/>
    <xdr:sp macro="" textlink="">
      <xdr:nvSpPr>
        <xdr:cNvPr id="456" name="テキスト ボックス 455"/>
        <xdr:cNvSpPr txBox="1"/>
      </xdr:nvSpPr>
      <xdr:spPr>
        <a:xfrm>
          <a:off x="15290800" y="1300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142494</xdr:rowOff>
    </xdr:from>
    <xdr:to>
      <xdr:col>21</xdr:col>
      <xdr:colOff>412750</xdr:colOff>
      <xdr:row>76</xdr:row>
      <xdr:rowOff>72644</xdr:rowOff>
    </xdr:to>
    <xdr:sp macro="" textlink="">
      <xdr:nvSpPr>
        <xdr:cNvPr id="457" name="円/楕円 456"/>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57421</xdr:rowOff>
    </xdr:from>
    <xdr:ext cx="762000" cy="259045"/>
    <xdr:sp macro="" textlink="">
      <xdr:nvSpPr>
        <xdr:cNvPr id="458" name="テキスト ボックス 457"/>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9" name="円/楕円 458"/>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109999</xdr:rowOff>
    </xdr:from>
    <xdr:ext cx="762000" cy="259045"/>
    <xdr:sp macro="" textlink="">
      <xdr:nvSpPr>
        <xdr:cNvPr id="460" name="テキスト ボックス 459"/>
        <xdr:cNvSpPr txBox="1"/>
      </xdr:nvSpPr>
      <xdr:spPr>
        <a:xfrm>
          <a:off x="13512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51054</xdr:rowOff>
    </xdr:from>
    <xdr:to>
      <xdr:col>19</xdr:col>
      <xdr:colOff>6350</xdr:colOff>
      <xdr:row>75</xdr:row>
      <xdr:rowOff>152654</xdr:rowOff>
    </xdr:to>
    <xdr:sp macro="" textlink="">
      <xdr:nvSpPr>
        <xdr:cNvPr id="461" name="円/楕円 460"/>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137431</xdr:rowOff>
    </xdr:from>
    <xdr:ext cx="762000" cy="259045"/>
    <xdr:sp macro="" textlink="">
      <xdr:nvSpPr>
        <xdr:cNvPr id="462" name="テキスト ボックス 461"/>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99553</xdr:rowOff>
    </xdr:from>
    <xdr:to>
      <xdr:col>4</xdr:col>
      <xdr:colOff>1117600</xdr:colOff>
      <xdr:row>14</xdr:row>
      <xdr:rowOff>124379</xdr:rowOff>
    </xdr:to>
    <xdr:cxnSp macro="">
      <xdr:nvCxnSpPr>
        <xdr:cNvPr id="48" name="直線コネクタ 47"/>
        <xdr:cNvCxnSpPr/>
      </xdr:nvCxnSpPr>
      <xdr:spPr bwMode="auto">
        <a:xfrm>
          <a:off x="5003800" y="2547478"/>
          <a:ext cx="6477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162379</xdr:rowOff>
    </xdr:from>
    <xdr:ext cx="762000" cy="259045"/>
    <xdr:sp macro="" textlink="">
      <xdr:nvSpPr>
        <xdr:cNvPr id="49" name="人口1人当たり決算額の推移平均値テキスト130"/>
        <xdr:cNvSpPr txBox="1"/>
      </xdr:nvSpPr>
      <xdr:spPr>
        <a:xfrm>
          <a:off x="5740400" y="2781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97770</xdr:rowOff>
    </xdr:from>
    <xdr:to>
      <xdr:col>4</xdr:col>
      <xdr:colOff>469900</xdr:colOff>
      <xdr:row>14</xdr:row>
      <xdr:rowOff>99553</xdr:rowOff>
    </xdr:to>
    <xdr:cxnSp macro="">
      <xdr:nvCxnSpPr>
        <xdr:cNvPr id="51" name="直線コネクタ 50"/>
        <xdr:cNvCxnSpPr/>
      </xdr:nvCxnSpPr>
      <xdr:spPr bwMode="auto">
        <a:xfrm>
          <a:off x="4305300" y="2545695"/>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89455</xdr:rowOff>
    </xdr:from>
    <xdr:ext cx="736600" cy="259045"/>
    <xdr:sp macro="" textlink="">
      <xdr:nvSpPr>
        <xdr:cNvPr id="53" name="テキスト ボックス 52"/>
        <xdr:cNvSpPr txBox="1"/>
      </xdr:nvSpPr>
      <xdr:spPr>
        <a:xfrm>
          <a:off x="4622800" y="288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97770</xdr:rowOff>
    </xdr:from>
    <xdr:to>
      <xdr:col>3</xdr:col>
      <xdr:colOff>904875</xdr:colOff>
      <xdr:row>15</xdr:row>
      <xdr:rowOff>87757</xdr:rowOff>
    </xdr:to>
    <xdr:cxnSp macro="">
      <xdr:nvCxnSpPr>
        <xdr:cNvPr id="54" name="直線コネクタ 53"/>
        <xdr:cNvCxnSpPr/>
      </xdr:nvCxnSpPr>
      <xdr:spPr bwMode="auto">
        <a:xfrm flipV="1">
          <a:off x="3606800" y="2545695"/>
          <a:ext cx="698500" cy="1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104909</xdr:rowOff>
    </xdr:from>
    <xdr:ext cx="762000" cy="259045"/>
    <xdr:sp macro="" textlink="">
      <xdr:nvSpPr>
        <xdr:cNvPr id="56" name="テキスト ボックス 55"/>
        <xdr:cNvSpPr txBox="1"/>
      </xdr:nvSpPr>
      <xdr:spPr>
        <a:xfrm>
          <a:off x="3924300" y="28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157297</xdr:rowOff>
    </xdr:from>
    <xdr:to>
      <xdr:col>3</xdr:col>
      <xdr:colOff>206375</xdr:colOff>
      <xdr:row>15</xdr:row>
      <xdr:rowOff>87757</xdr:rowOff>
    </xdr:to>
    <xdr:cxnSp macro="">
      <xdr:nvCxnSpPr>
        <xdr:cNvPr id="57" name="直線コネクタ 56"/>
        <xdr:cNvCxnSpPr/>
      </xdr:nvCxnSpPr>
      <xdr:spPr bwMode="auto">
        <a:xfrm>
          <a:off x="2908300" y="2605222"/>
          <a:ext cx="698500" cy="101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157715</xdr:rowOff>
    </xdr:from>
    <xdr:ext cx="762000" cy="259045"/>
    <xdr:sp macro="" textlink="">
      <xdr:nvSpPr>
        <xdr:cNvPr id="59" name="テキスト ボックス 58"/>
        <xdr:cNvSpPr txBox="1"/>
      </xdr:nvSpPr>
      <xdr:spPr>
        <a:xfrm>
          <a:off x="32258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61155</xdr:rowOff>
    </xdr:from>
    <xdr:ext cx="762000" cy="259045"/>
    <xdr:sp macro="" textlink="">
      <xdr:nvSpPr>
        <xdr:cNvPr id="61" name="テキスト ボックス 60"/>
        <xdr:cNvSpPr txBox="1"/>
      </xdr:nvSpPr>
      <xdr:spPr>
        <a:xfrm>
          <a:off x="2527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73579</xdr:rowOff>
    </xdr:from>
    <xdr:to>
      <xdr:col>5</xdr:col>
      <xdr:colOff>34925</xdr:colOff>
      <xdr:row>15</xdr:row>
      <xdr:rowOff>3729</xdr:rowOff>
    </xdr:to>
    <xdr:sp macro="" textlink="">
      <xdr:nvSpPr>
        <xdr:cNvPr id="67" name="円/楕円 66"/>
        <xdr:cNvSpPr/>
      </xdr:nvSpPr>
      <xdr:spPr bwMode="auto">
        <a:xfrm>
          <a:off x="5600700" y="2521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90106</xdr:rowOff>
    </xdr:from>
    <xdr:ext cx="762000" cy="259045"/>
    <xdr:sp macro="" textlink="">
      <xdr:nvSpPr>
        <xdr:cNvPr id="68" name="人口1人当たり決算額の推移該当値テキスト130"/>
        <xdr:cNvSpPr txBox="1"/>
      </xdr:nvSpPr>
      <xdr:spPr>
        <a:xfrm>
          <a:off x="5740400" y="23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69,849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48753</xdr:rowOff>
    </xdr:from>
    <xdr:to>
      <xdr:col>4</xdr:col>
      <xdr:colOff>520700</xdr:colOff>
      <xdr:row>14</xdr:row>
      <xdr:rowOff>150353</xdr:rowOff>
    </xdr:to>
    <xdr:sp macro="" textlink="">
      <xdr:nvSpPr>
        <xdr:cNvPr id="69" name="円/楕円 68"/>
        <xdr:cNvSpPr/>
      </xdr:nvSpPr>
      <xdr:spPr bwMode="auto">
        <a:xfrm>
          <a:off x="4953000" y="249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160530</xdr:rowOff>
    </xdr:from>
    <xdr:ext cx="736600" cy="259045"/>
    <xdr:sp macro="" textlink="">
      <xdr:nvSpPr>
        <xdr:cNvPr id="70" name="テキスト ボックス 69"/>
        <xdr:cNvSpPr txBox="1"/>
      </xdr:nvSpPr>
      <xdr:spPr>
        <a:xfrm>
          <a:off x="4622800" y="226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70,392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46970</xdr:rowOff>
    </xdr:from>
    <xdr:to>
      <xdr:col>3</xdr:col>
      <xdr:colOff>955675</xdr:colOff>
      <xdr:row>14</xdr:row>
      <xdr:rowOff>148570</xdr:rowOff>
    </xdr:to>
    <xdr:sp macro="" textlink="">
      <xdr:nvSpPr>
        <xdr:cNvPr id="71" name="円/楕円 70"/>
        <xdr:cNvSpPr/>
      </xdr:nvSpPr>
      <xdr:spPr bwMode="auto">
        <a:xfrm>
          <a:off x="4254500" y="249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158747</xdr:rowOff>
    </xdr:from>
    <xdr:ext cx="762000" cy="259045"/>
    <xdr:sp macro="" textlink="">
      <xdr:nvSpPr>
        <xdr:cNvPr id="72" name="テキスト ボックス 71"/>
        <xdr:cNvSpPr txBox="1"/>
      </xdr:nvSpPr>
      <xdr:spPr>
        <a:xfrm>
          <a:off x="3924300" y="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36957</xdr:rowOff>
    </xdr:from>
    <xdr:to>
      <xdr:col>3</xdr:col>
      <xdr:colOff>257175</xdr:colOff>
      <xdr:row>15</xdr:row>
      <xdr:rowOff>138557</xdr:rowOff>
    </xdr:to>
    <xdr:sp macro="" textlink="">
      <xdr:nvSpPr>
        <xdr:cNvPr id="73" name="円/楕円 72"/>
        <xdr:cNvSpPr/>
      </xdr:nvSpPr>
      <xdr:spPr bwMode="auto">
        <a:xfrm>
          <a:off x="3556000" y="265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148734</xdr:rowOff>
    </xdr:from>
    <xdr:ext cx="762000" cy="259045"/>
    <xdr:sp macro="" textlink="">
      <xdr:nvSpPr>
        <xdr:cNvPr id="74" name="テキスト ボックス 73"/>
        <xdr:cNvSpPr txBox="1"/>
      </xdr:nvSpPr>
      <xdr:spPr>
        <a:xfrm>
          <a:off x="3225800" y="24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106497</xdr:rowOff>
    </xdr:from>
    <xdr:to>
      <xdr:col>2</xdr:col>
      <xdr:colOff>692150</xdr:colOff>
      <xdr:row>15</xdr:row>
      <xdr:rowOff>36647</xdr:rowOff>
    </xdr:to>
    <xdr:sp macro="" textlink="">
      <xdr:nvSpPr>
        <xdr:cNvPr id="75" name="円/楕円 74"/>
        <xdr:cNvSpPr/>
      </xdr:nvSpPr>
      <xdr:spPr bwMode="auto">
        <a:xfrm>
          <a:off x="2857500" y="255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46824</xdr:rowOff>
    </xdr:from>
    <xdr:ext cx="762000" cy="259045"/>
    <xdr:sp macro="" textlink="">
      <xdr:nvSpPr>
        <xdr:cNvPr id="76" name="テキスト ボックス 75"/>
        <xdr:cNvSpPr txBox="1"/>
      </xdr:nvSpPr>
      <xdr:spPr>
        <a:xfrm>
          <a:off x="2527300" y="232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239014</xdr:rowOff>
    </xdr:from>
    <xdr:to>
      <xdr:col>4</xdr:col>
      <xdr:colOff>1117600</xdr:colOff>
      <xdr:row>33</xdr:row>
      <xdr:rowOff>265120</xdr:rowOff>
    </xdr:to>
    <xdr:cxnSp macro="">
      <xdr:nvCxnSpPr>
        <xdr:cNvPr id="108" name="直線コネクタ 107"/>
        <xdr:cNvCxnSpPr/>
      </xdr:nvCxnSpPr>
      <xdr:spPr bwMode="auto">
        <a:xfrm>
          <a:off x="5003800" y="6163564"/>
          <a:ext cx="6477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264396</xdr:rowOff>
    </xdr:from>
    <xdr:ext cx="762000" cy="259045"/>
    <xdr:sp macro="" textlink="">
      <xdr:nvSpPr>
        <xdr:cNvPr id="109" name="人口1人当たり決算額の推移平均値テキスト445"/>
        <xdr:cNvSpPr txBox="1"/>
      </xdr:nvSpPr>
      <xdr:spPr>
        <a:xfrm>
          <a:off x="5740400" y="653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215834</xdr:rowOff>
    </xdr:from>
    <xdr:to>
      <xdr:col>4</xdr:col>
      <xdr:colOff>469900</xdr:colOff>
      <xdr:row>33</xdr:row>
      <xdr:rowOff>239014</xdr:rowOff>
    </xdr:to>
    <xdr:cxnSp macro="">
      <xdr:nvCxnSpPr>
        <xdr:cNvPr id="111" name="直線コネクタ 110"/>
        <xdr:cNvCxnSpPr/>
      </xdr:nvCxnSpPr>
      <xdr:spPr bwMode="auto">
        <a:xfrm>
          <a:off x="4305300" y="6140384"/>
          <a:ext cx="698500" cy="2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301246</xdr:rowOff>
    </xdr:from>
    <xdr:ext cx="736600" cy="259045"/>
    <xdr:sp macro="" textlink="">
      <xdr:nvSpPr>
        <xdr:cNvPr id="113" name="テキスト ボックス 112"/>
        <xdr:cNvSpPr txBox="1"/>
      </xdr:nvSpPr>
      <xdr:spPr>
        <a:xfrm>
          <a:off x="4622800" y="65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189774</xdr:rowOff>
    </xdr:from>
    <xdr:to>
      <xdr:col>3</xdr:col>
      <xdr:colOff>904875</xdr:colOff>
      <xdr:row>33</xdr:row>
      <xdr:rowOff>215834</xdr:rowOff>
    </xdr:to>
    <xdr:cxnSp macro="">
      <xdr:nvCxnSpPr>
        <xdr:cNvPr id="114" name="直線コネクタ 113"/>
        <xdr:cNvCxnSpPr/>
      </xdr:nvCxnSpPr>
      <xdr:spPr bwMode="auto">
        <a:xfrm>
          <a:off x="3606800" y="6114324"/>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222607</xdr:rowOff>
    </xdr:from>
    <xdr:ext cx="762000" cy="259045"/>
    <xdr:sp macro="" textlink="">
      <xdr:nvSpPr>
        <xdr:cNvPr id="116" name="テキスト ボックス 115"/>
        <xdr:cNvSpPr txBox="1"/>
      </xdr:nvSpPr>
      <xdr:spPr>
        <a:xfrm>
          <a:off x="39243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152192</xdr:rowOff>
    </xdr:from>
    <xdr:to>
      <xdr:col>3</xdr:col>
      <xdr:colOff>206375</xdr:colOff>
      <xdr:row>33</xdr:row>
      <xdr:rowOff>189774</xdr:rowOff>
    </xdr:to>
    <xdr:cxnSp macro="">
      <xdr:nvCxnSpPr>
        <xdr:cNvPr id="117" name="直線コネクタ 116"/>
        <xdr:cNvCxnSpPr/>
      </xdr:nvCxnSpPr>
      <xdr:spPr bwMode="auto">
        <a:xfrm>
          <a:off x="2908300" y="6076742"/>
          <a:ext cx="698500" cy="3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241581</xdr:rowOff>
    </xdr:from>
    <xdr:ext cx="762000" cy="259045"/>
    <xdr:sp macro="" textlink="">
      <xdr:nvSpPr>
        <xdr:cNvPr id="119" name="テキスト ボックス 118"/>
        <xdr:cNvSpPr txBox="1"/>
      </xdr:nvSpPr>
      <xdr:spPr>
        <a:xfrm>
          <a:off x="32258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223659</xdr:rowOff>
    </xdr:from>
    <xdr:ext cx="762000" cy="259045"/>
    <xdr:sp macro="" textlink="">
      <xdr:nvSpPr>
        <xdr:cNvPr id="121" name="テキスト ボックス 120"/>
        <xdr:cNvSpPr txBox="1"/>
      </xdr:nvSpPr>
      <xdr:spPr>
        <a:xfrm>
          <a:off x="2527300" y="64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214320</xdr:rowOff>
    </xdr:from>
    <xdr:to>
      <xdr:col>5</xdr:col>
      <xdr:colOff>34925</xdr:colOff>
      <xdr:row>33</xdr:row>
      <xdr:rowOff>315920</xdr:rowOff>
    </xdr:to>
    <xdr:sp macro="" textlink="">
      <xdr:nvSpPr>
        <xdr:cNvPr id="127" name="円/楕円 126"/>
        <xdr:cNvSpPr/>
      </xdr:nvSpPr>
      <xdr:spPr bwMode="auto">
        <a:xfrm>
          <a:off x="56007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122897</xdr:rowOff>
    </xdr:from>
    <xdr:ext cx="762000" cy="259045"/>
    <xdr:sp macro="" textlink="">
      <xdr:nvSpPr>
        <xdr:cNvPr id="128" name="人口1人当たり決算額の推移該当値テキスト445"/>
        <xdr:cNvSpPr txBox="1"/>
      </xdr:nvSpPr>
      <xdr:spPr>
        <a:xfrm>
          <a:off x="5740400" y="604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28,229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188214</xdr:rowOff>
    </xdr:from>
    <xdr:to>
      <xdr:col>4</xdr:col>
      <xdr:colOff>520700</xdr:colOff>
      <xdr:row>33</xdr:row>
      <xdr:rowOff>289814</xdr:rowOff>
    </xdr:to>
    <xdr:sp macro="" textlink="">
      <xdr:nvSpPr>
        <xdr:cNvPr id="129" name="円/楕円 128"/>
        <xdr:cNvSpPr/>
      </xdr:nvSpPr>
      <xdr:spPr bwMode="auto">
        <a:xfrm>
          <a:off x="4953000" y="61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128541</xdr:rowOff>
    </xdr:from>
    <xdr:ext cx="736600" cy="259045"/>
    <xdr:sp macro="" textlink="">
      <xdr:nvSpPr>
        <xdr:cNvPr id="130" name="テキスト ボックス 129"/>
        <xdr:cNvSpPr txBox="1"/>
      </xdr:nvSpPr>
      <xdr:spPr>
        <a:xfrm>
          <a:off x="4622800" y="588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28,800</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165034</xdr:rowOff>
    </xdr:from>
    <xdr:to>
      <xdr:col>3</xdr:col>
      <xdr:colOff>955675</xdr:colOff>
      <xdr:row>33</xdr:row>
      <xdr:rowOff>266634</xdr:rowOff>
    </xdr:to>
    <xdr:sp macro="" textlink="">
      <xdr:nvSpPr>
        <xdr:cNvPr id="131" name="円/楕円 130"/>
        <xdr:cNvSpPr/>
      </xdr:nvSpPr>
      <xdr:spPr bwMode="auto">
        <a:xfrm>
          <a:off x="4254500" y="608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105361</xdr:rowOff>
    </xdr:from>
    <xdr:ext cx="762000" cy="259045"/>
    <xdr:sp macro="" textlink="">
      <xdr:nvSpPr>
        <xdr:cNvPr id="132" name="テキスト ボックス 131"/>
        <xdr:cNvSpPr txBox="1"/>
      </xdr:nvSpPr>
      <xdr:spPr>
        <a:xfrm>
          <a:off x="3924300" y="585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29,307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138974</xdr:rowOff>
    </xdr:from>
    <xdr:to>
      <xdr:col>3</xdr:col>
      <xdr:colOff>257175</xdr:colOff>
      <xdr:row>33</xdr:row>
      <xdr:rowOff>240574</xdr:rowOff>
    </xdr:to>
    <xdr:sp macro="" textlink="">
      <xdr:nvSpPr>
        <xdr:cNvPr id="133" name="円/楕円 132"/>
        <xdr:cNvSpPr/>
      </xdr:nvSpPr>
      <xdr:spPr bwMode="auto">
        <a:xfrm>
          <a:off x="3556000" y="606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79301</xdr:rowOff>
    </xdr:from>
    <xdr:ext cx="762000" cy="259045"/>
    <xdr:sp macro="" textlink="">
      <xdr:nvSpPr>
        <xdr:cNvPr id="134" name="テキスト ボックス 133"/>
        <xdr:cNvSpPr txBox="1"/>
      </xdr:nvSpPr>
      <xdr:spPr>
        <a:xfrm>
          <a:off x="3225800" y="58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101392</xdr:rowOff>
    </xdr:from>
    <xdr:to>
      <xdr:col>2</xdr:col>
      <xdr:colOff>692150</xdr:colOff>
      <xdr:row>33</xdr:row>
      <xdr:rowOff>202992</xdr:rowOff>
    </xdr:to>
    <xdr:sp macro="" textlink="">
      <xdr:nvSpPr>
        <xdr:cNvPr id="135" name="円/楕円 134"/>
        <xdr:cNvSpPr/>
      </xdr:nvSpPr>
      <xdr:spPr bwMode="auto">
        <a:xfrm>
          <a:off x="2857500" y="602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41719</xdr:rowOff>
    </xdr:from>
    <xdr:ext cx="762000" cy="259045"/>
    <xdr:sp macro="" textlink="">
      <xdr:nvSpPr>
        <xdr:cNvPr id="136" name="テキスト ボックス 135"/>
        <xdr:cNvSpPr txBox="1"/>
      </xdr:nvSpPr>
      <xdr:spPr>
        <a:xfrm>
          <a:off x="2527300" y="57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100647</xdr:rowOff>
    </xdr:from>
    <xdr:to>
      <xdr:col>6</xdr:col>
      <xdr:colOff>511175</xdr:colOff>
      <xdr:row>32</xdr:row>
      <xdr:rowOff>105258</xdr:rowOff>
    </xdr:to>
    <xdr:cxnSp macro="">
      <xdr:nvCxnSpPr>
        <xdr:cNvPr id="61" name="直線コネクタ 60"/>
        <xdr:cNvCxnSpPr/>
      </xdr:nvCxnSpPr>
      <xdr:spPr>
        <a:xfrm>
          <a:off x="3797300" y="5587047"/>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100647</xdr:rowOff>
    </xdr:from>
    <xdr:to>
      <xdr:col>5</xdr:col>
      <xdr:colOff>358775</xdr:colOff>
      <xdr:row>32</xdr:row>
      <xdr:rowOff>138595</xdr:rowOff>
    </xdr:to>
    <xdr:cxnSp macro="">
      <xdr:nvCxnSpPr>
        <xdr:cNvPr id="64" name="直線コネクタ 63"/>
        <xdr:cNvCxnSpPr/>
      </xdr:nvCxnSpPr>
      <xdr:spPr>
        <a:xfrm flipV="1">
          <a:off x="2908300" y="5587047"/>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138595</xdr:rowOff>
    </xdr:from>
    <xdr:to>
      <xdr:col>4</xdr:col>
      <xdr:colOff>155575</xdr:colOff>
      <xdr:row>33</xdr:row>
      <xdr:rowOff>76568</xdr:rowOff>
    </xdr:to>
    <xdr:cxnSp macro="">
      <xdr:nvCxnSpPr>
        <xdr:cNvPr id="67" name="直線コネクタ 66"/>
        <xdr:cNvCxnSpPr/>
      </xdr:nvCxnSpPr>
      <xdr:spPr>
        <a:xfrm flipV="1">
          <a:off x="2019300" y="5624995"/>
          <a:ext cx="889000" cy="1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63250</xdr:rowOff>
    </xdr:from>
    <xdr:ext cx="534377" cy="259045"/>
    <xdr:sp macro="" textlink="">
      <xdr:nvSpPr>
        <xdr:cNvPr id="69" name="テキスト ボックス 68"/>
        <xdr:cNvSpPr txBox="1"/>
      </xdr:nvSpPr>
      <xdr:spPr>
        <a:xfrm>
          <a:off x="2641111" y="58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143053</xdr:rowOff>
    </xdr:from>
    <xdr:to>
      <xdr:col>2</xdr:col>
      <xdr:colOff>638175</xdr:colOff>
      <xdr:row>33</xdr:row>
      <xdr:rowOff>76568</xdr:rowOff>
    </xdr:to>
    <xdr:cxnSp macro="">
      <xdr:nvCxnSpPr>
        <xdr:cNvPr id="70" name="直線コネクタ 69"/>
        <xdr:cNvCxnSpPr/>
      </xdr:nvCxnSpPr>
      <xdr:spPr>
        <a:xfrm>
          <a:off x="1130300" y="5629453"/>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90340</xdr:rowOff>
    </xdr:from>
    <xdr:ext cx="534377" cy="259045"/>
    <xdr:sp macro="" textlink="">
      <xdr:nvSpPr>
        <xdr:cNvPr id="72" name="テキスト ボックス 71"/>
        <xdr:cNvSpPr txBox="1"/>
      </xdr:nvSpPr>
      <xdr:spPr>
        <a:xfrm>
          <a:off x="1752111" y="59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156329</xdr:rowOff>
    </xdr:from>
    <xdr:ext cx="534377" cy="259045"/>
    <xdr:sp macro="" textlink="">
      <xdr:nvSpPr>
        <xdr:cNvPr id="74" name="テキスト ボックス 73"/>
        <xdr:cNvSpPr txBox="1"/>
      </xdr:nvSpPr>
      <xdr:spPr>
        <a:xfrm>
          <a:off x="863111" y="58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54458</xdr:rowOff>
    </xdr:from>
    <xdr:to>
      <xdr:col>6</xdr:col>
      <xdr:colOff>561975</xdr:colOff>
      <xdr:row>32</xdr:row>
      <xdr:rowOff>156058</xdr:rowOff>
    </xdr:to>
    <xdr:sp macro="" textlink="">
      <xdr:nvSpPr>
        <xdr:cNvPr id="80" name="円/楕円 79"/>
        <xdr:cNvSpPr/>
      </xdr:nvSpPr>
      <xdr:spPr>
        <a:xfrm>
          <a:off x="4584700" y="55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77335</xdr:rowOff>
    </xdr:from>
    <xdr:ext cx="534377" cy="259045"/>
    <xdr:sp macro="" textlink="">
      <xdr:nvSpPr>
        <xdr:cNvPr id="81" name="人件費該当値テキスト"/>
        <xdr:cNvSpPr txBox="1"/>
      </xdr:nvSpPr>
      <xdr:spPr>
        <a:xfrm>
          <a:off x="4686300" y="539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69,904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49847</xdr:rowOff>
    </xdr:from>
    <xdr:to>
      <xdr:col>5</xdr:col>
      <xdr:colOff>409575</xdr:colOff>
      <xdr:row>32</xdr:row>
      <xdr:rowOff>151447</xdr:rowOff>
    </xdr:to>
    <xdr:sp macro="" textlink="">
      <xdr:nvSpPr>
        <xdr:cNvPr id="82" name="円/楕円 81"/>
        <xdr:cNvSpPr/>
      </xdr:nvSpPr>
      <xdr:spPr>
        <a:xfrm>
          <a:off x="3746500" y="55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167974</xdr:rowOff>
    </xdr:from>
    <xdr:ext cx="534377" cy="259045"/>
    <xdr:sp macro="" textlink="">
      <xdr:nvSpPr>
        <xdr:cNvPr id="83" name="テキスト ボックス 82"/>
        <xdr:cNvSpPr txBox="1"/>
      </xdr:nvSpPr>
      <xdr:spPr>
        <a:xfrm>
          <a:off x="3530111" y="531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87795</xdr:rowOff>
    </xdr:from>
    <xdr:to>
      <xdr:col>4</xdr:col>
      <xdr:colOff>206375</xdr:colOff>
      <xdr:row>33</xdr:row>
      <xdr:rowOff>17945</xdr:rowOff>
    </xdr:to>
    <xdr:sp macro="" textlink="">
      <xdr:nvSpPr>
        <xdr:cNvPr id="84" name="円/楕円 83"/>
        <xdr:cNvSpPr/>
      </xdr:nvSpPr>
      <xdr:spPr>
        <a:xfrm>
          <a:off x="2857500" y="55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34472</xdr:rowOff>
    </xdr:from>
    <xdr:ext cx="534377" cy="259045"/>
    <xdr:sp macro="" textlink="">
      <xdr:nvSpPr>
        <xdr:cNvPr id="85" name="テキスト ボックス 84"/>
        <xdr:cNvSpPr txBox="1"/>
      </xdr:nvSpPr>
      <xdr:spPr>
        <a:xfrm>
          <a:off x="2641111" y="534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25768</xdr:rowOff>
    </xdr:from>
    <xdr:to>
      <xdr:col>3</xdr:col>
      <xdr:colOff>3175</xdr:colOff>
      <xdr:row>33</xdr:row>
      <xdr:rowOff>127368</xdr:rowOff>
    </xdr:to>
    <xdr:sp macro="" textlink="">
      <xdr:nvSpPr>
        <xdr:cNvPr id="86" name="円/楕円 85"/>
        <xdr:cNvSpPr/>
      </xdr:nvSpPr>
      <xdr:spPr>
        <a:xfrm>
          <a:off x="1968500" y="56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143895</xdr:rowOff>
    </xdr:from>
    <xdr:ext cx="534377" cy="259045"/>
    <xdr:sp macro="" textlink="">
      <xdr:nvSpPr>
        <xdr:cNvPr id="87" name="テキスト ボックス 86"/>
        <xdr:cNvSpPr txBox="1"/>
      </xdr:nvSpPr>
      <xdr:spPr>
        <a:xfrm>
          <a:off x="1752111" y="54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66,157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92253</xdr:rowOff>
    </xdr:from>
    <xdr:to>
      <xdr:col>1</xdr:col>
      <xdr:colOff>485775</xdr:colOff>
      <xdr:row>33</xdr:row>
      <xdr:rowOff>22403</xdr:rowOff>
    </xdr:to>
    <xdr:sp macro="" textlink="">
      <xdr:nvSpPr>
        <xdr:cNvPr id="88" name="円/楕円 87"/>
        <xdr:cNvSpPr/>
      </xdr:nvSpPr>
      <xdr:spPr>
        <a:xfrm>
          <a:off x="1079500" y="55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38930</xdr:rowOff>
    </xdr:from>
    <xdr:ext cx="534377" cy="259045"/>
    <xdr:sp macro="" textlink="">
      <xdr:nvSpPr>
        <xdr:cNvPr id="89" name="テキスト ボックス 88"/>
        <xdr:cNvSpPr txBox="1"/>
      </xdr:nvSpPr>
      <xdr:spPr>
        <a:xfrm>
          <a:off x="863111" y="53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26840</xdr:rowOff>
    </xdr:from>
    <xdr:to>
      <xdr:col>6</xdr:col>
      <xdr:colOff>511175</xdr:colOff>
      <xdr:row>57</xdr:row>
      <xdr:rowOff>74778</xdr:rowOff>
    </xdr:to>
    <xdr:cxnSp macro="">
      <xdr:nvCxnSpPr>
        <xdr:cNvPr id="117" name="直線コネクタ 116"/>
        <xdr:cNvCxnSpPr/>
      </xdr:nvCxnSpPr>
      <xdr:spPr>
        <a:xfrm>
          <a:off x="3797300" y="9799490"/>
          <a:ext cx="838200" cy="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26840</xdr:rowOff>
    </xdr:from>
    <xdr:to>
      <xdr:col>5</xdr:col>
      <xdr:colOff>358775</xdr:colOff>
      <xdr:row>57</xdr:row>
      <xdr:rowOff>83967</xdr:rowOff>
    </xdr:to>
    <xdr:cxnSp macro="">
      <xdr:nvCxnSpPr>
        <xdr:cNvPr id="120" name="直線コネクタ 119"/>
        <xdr:cNvCxnSpPr/>
      </xdr:nvCxnSpPr>
      <xdr:spPr>
        <a:xfrm flipV="1">
          <a:off x="2908300" y="9799490"/>
          <a:ext cx="889000" cy="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83967</xdr:rowOff>
    </xdr:from>
    <xdr:to>
      <xdr:col>4</xdr:col>
      <xdr:colOff>155575</xdr:colOff>
      <xdr:row>57</xdr:row>
      <xdr:rowOff>132522</xdr:rowOff>
    </xdr:to>
    <xdr:cxnSp macro="">
      <xdr:nvCxnSpPr>
        <xdr:cNvPr id="123" name="直線コネクタ 122"/>
        <xdr:cNvCxnSpPr/>
      </xdr:nvCxnSpPr>
      <xdr:spPr>
        <a:xfrm flipV="1">
          <a:off x="2019300" y="9856617"/>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121435</xdr:rowOff>
    </xdr:from>
    <xdr:to>
      <xdr:col>2</xdr:col>
      <xdr:colOff>638175</xdr:colOff>
      <xdr:row>57</xdr:row>
      <xdr:rowOff>132522</xdr:rowOff>
    </xdr:to>
    <xdr:cxnSp macro="">
      <xdr:nvCxnSpPr>
        <xdr:cNvPr id="126" name="直線コネクタ 125"/>
        <xdr:cNvCxnSpPr/>
      </xdr:nvCxnSpPr>
      <xdr:spPr>
        <a:xfrm>
          <a:off x="1130300" y="989408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112407</xdr:rowOff>
    </xdr:from>
    <xdr:ext cx="534377" cy="259045"/>
    <xdr:sp macro="" textlink="">
      <xdr:nvSpPr>
        <xdr:cNvPr id="130" name="テキスト ボックス 129"/>
        <xdr:cNvSpPr txBox="1"/>
      </xdr:nvSpPr>
      <xdr:spPr>
        <a:xfrm>
          <a:off x="863111" y="1005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23978</xdr:rowOff>
    </xdr:from>
    <xdr:to>
      <xdr:col>6</xdr:col>
      <xdr:colOff>561975</xdr:colOff>
      <xdr:row>57</xdr:row>
      <xdr:rowOff>125578</xdr:rowOff>
    </xdr:to>
    <xdr:sp macro="" textlink="">
      <xdr:nvSpPr>
        <xdr:cNvPr id="136" name="円/楕円 135"/>
        <xdr:cNvSpPr/>
      </xdr:nvSpPr>
      <xdr:spPr>
        <a:xfrm>
          <a:off x="45847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46855</xdr:rowOff>
    </xdr:from>
    <xdr:ext cx="534377" cy="259045"/>
    <xdr:sp macro="" textlink="">
      <xdr:nvSpPr>
        <xdr:cNvPr id="137" name="物件費該当値テキスト"/>
        <xdr:cNvSpPr txBox="1"/>
      </xdr:nvSpPr>
      <xdr:spPr>
        <a:xfrm>
          <a:off x="4686300" y="964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147490</xdr:rowOff>
    </xdr:from>
    <xdr:to>
      <xdr:col>5</xdr:col>
      <xdr:colOff>409575</xdr:colOff>
      <xdr:row>57</xdr:row>
      <xdr:rowOff>77640</xdr:rowOff>
    </xdr:to>
    <xdr:sp macro="" textlink="">
      <xdr:nvSpPr>
        <xdr:cNvPr id="138" name="円/楕円 137"/>
        <xdr:cNvSpPr/>
      </xdr:nvSpPr>
      <xdr:spPr>
        <a:xfrm>
          <a:off x="3746500" y="97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94167</xdr:rowOff>
    </xdr:from>
    <xdr:ext cx="534377" cy="259045"/>
    <xdr:sp macro="" textlink="">
      <xdr:nvSpPr>
        <xdr:cNvPr id="139" name="テキスト ボックス 138"/>
        <xdr:cNvSpPr txBox="1"/>
      </xdr:nvSpPr>
      <xdr:spPr>
        <a:xfrm>
          <a:off x="3530111" y="95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33167</xdr:rowOff>
    </xdr:from>
    <xdr:to>
      <xdr:col>4</xdr:col>
      <xdr:colOff>206375</xdr:colOff>
      <xdr:row>57</xdr:row>
      <xdr:rowOff>134767</xdr:rowOff>
    </xdr:to>
    <xdr:sp macro="" textlink="">
      <xdr:nvSpPr>
        <xdr:cNvPr id="140" name="円/楕円 139"/>
        <xdr:cNvSpPr/>
      </xdr:nvSpPr>
      <xdr:spPr>
        <a:xfrm>
          <a:off x="2857500" y="98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151294</xdr:rowOff>
    </xdr:from>
    <xdr:ext cx="534377" cy="259045"/>
    <xdr:sp macro="" textlink="">
      <xdr:nvSpPr>
        <xdr:cNvPr id="141" name="テキスト ボックス 140"/>
        <xdr:cNvSpPr txBox="1"/>
      </xdr:nvSpPr>
      <xdr:spPr>
        <a:xfrm>
          <a:off x="2641111" y="95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81722</xdr:rowOff>
    </xdr:from>
    <xdr:to>
      <xdr:col>3</xdr:col>
      <xdr:colOff>3175</xdr:colOff>
      <xdr:row>58</xdr:row>
      <xdr:rowOff>11872</xdr:rowOff>
    </xdr:to>
    <xdr:sp macro="" textlink="">
      <xdr:nvSpPr>
        <xdr:cNvPr id="142" name="円/楕円 141"/>
        <xdr:cNvSpPr/>
      </xdr:nvSpPr>
      <xdr:spPr>
        <a:xfrm>
          <a:off x="1968500" y="98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28399</xdr:rowOff>
    </xdr:from>
    <xdr:ext cx="534377" cy="259045"/>
    <xdr:sp macro="" textlink="">
      <xdr:nvSpPr>
        <xdr:cNvPr id="143" name="テキスト ボックス 142"/>
        <xdr:cNvSpPr txBox="1"/>
      </xdr:nvSpPr>
      <xdr:spPr>
        <a:xfrm>
          <a:off x="1752111" y="96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70635</xdr:rowOff>
    </xdr:from>
    <xdr:to>
      <xdr:col>1</xdr:col>
      <xdr:colOff>485775</xdr:colOff>
      <xdr:row>58</xdr:row>
      <xdr:rowOff>785</xdr:rowOff>
    </xdr:to>
    <xdr:sp macro="" textlink="">
      <xdr:nvSpPr>
        <xdr:cNvPr id="144" name="円/楕円 143"/>
        <xdr:cNvSpPr/>
      </xdr:nvSpPr>
      <xdr:spPr>
        <a:xfrm>
          <a:off x="1079500" y="98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17312</xdr:rowOff>
    </xdr:from>
    <xdr:ext cx="534377" cy="259045"/>
    <xdr:sp macro="" textlink="">
      <xdr:nvSpPr>
        <xdr:cNvPr id="145" name="テキスト ボックス 144"/>
        <xdr:cNvSpPr txBox="1"/>
      </xdr:nvSpPr>
      <xdr:spPr>
        <a:xfrm>
          <a:off x="863111" y="96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11018</xdr:rowOff>
    </xdr:from>
    <xdr:to>
      <xdr:col>6</xdr:col>
      <xdr:colOff>511175</xdr:colOff>
      <xdr:row>78</xdr:row>
      <xdr:rowOff>108649</xdr:rowOff>
    </xdr:to>
    <xdr:cxnSp macro="">
      <xdr:nvCxnSpPr>
        <xdr:cNvPr id="178" name="直線コネクタ 177"/>
        <xdr:cNvCxnSpPr/>
      </xdr:nvCxnSpPr>
      <xdr:spPr>
        <a:xfrm>
          <a:off x="3797300" y="13384118"/>
          <a:ext cx="8382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12812</xdr:rowOff>
    </xdr:from>
    <xdr:ext cx="469744" cy="259045"/>
    <xdr:sp macro="" textlink="">
      <xdr:nvSpPr>
        <xdr:cNvPr id="179" name="維持補修費平均値テキスト"/>
        <xdr:cNvSpPr txBox="1"/>
      </xdr:nvSpPr>
      <xdr:spPr>
        <a:xfrm>
          <a:off x="4686300" y="128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133508</xdr:rowOff>
    </xdr:from>
    <xdr:to>
      <xdr:col>5</xdr:col>
      <xdr:colOff>358775</xdr:colOff>
      <xdr:row>78</xdr:row>
      <xdr:rowOff>11018</xdr:rowOff>
    </xdr:to>
    <xdr:cxnSp macro="">
      <xdr:nvCxnSpPr>
        <xdr:cNvPr id="181" name="直線コネクタ 180"/>
        <xdr:cNvCxnSpPr/>
      </xdr:nvCxnSpPr>
      <xdr:spPr>
        <a:xfrm>
          <a:off x="2908300" y="13335158"/>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121873</xdr:rowOff>
    </xdr:from>
    <xdr:ext cx="469744" cy="259045"/>
    <xdr:sp macro="" textlink="">
      <xdr:nvSpPr>
        <xdr:cNvPr id="183" name="テキスト ボックス 182"/>
        <xdr:cNvSpPr txBox="1"/>
      </xdr:nvSpPr>
      <xdr:spPr>
        <a:xfrm>
          <a:off x="3562427"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115602</xdr:rowOff>
    </xdr:from>
    <xdr:to>
      <xdr:col>4</xdr:col>
      <xdr:colOff>155575</xdr:colOff>
      <xdr:row>77</xdr:row>
      <xdr:rowOff>133508</xdr:rowOff>
    </xdr:to>
    <xdr:cxnSp macro="">
      <xdr:nvCxnSpPr>
        <xdr:cNvPr id="184" name="直線コネクタ 183"/>
        <xdr:cNvCxnSpPr/>
      </xdr:nvCxnSpPr>
      <xdr:spPr>
        <a:xfrm>
          <a:off x="2019300" y="1331725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95870</xdr:rowOff>
    </xdr:from>
    <xdr:ext cx="469744" cy="259045"/>
    <xdr:sp macro="" textlink="">
      <xdr:nvSpPr>
        <xdr:cNvPr id="186" name="テキスト ボックス 185"/>
        <xdr:cNvSpPr txBox="1"/>
      </xdr:nvSpPr>
      <xdr:spPr>
        <a:xfrm>
          <a:off x="2673427"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115602</xdr:rowOff>
    </xdr:from>
    <xdr:to>
      <xdr:col>2</xdr:col>
      <xdr:colOff>638175</xdr:colOff>
      <xdr:row>77</xdr:row>
      <xdr:rowOff>127794</xdr:rowOff>
    </xdr:to>
    <xdr:cxnSp macro="">
      <xdr:nvCxnSpPr>
        <xdr:cNvPr id="187" name="直線コネクタ 186"/>
        <xdr:cNvCxnSpPr/>
      </xdr:nvCxnSpPr>
      <xdr:spPr>
        <a:xfrm flipV="1">
          <a:off x="1130300" y="1331725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113396</xdr:rowOff>
    </xdr:from>
    <xdr:ext cx="469744" cy="259045"/>
    <xdr:sp macro="" textlink="">
      <xdr:nvSpPr>
        <xdr:cNvPr id="189" name="テキスト ボックス 188"/>
        <xdr:cNvSpPr txBox="1"/>
      </xdr:nvSpPr>
      <xdr:spPr>
        <a:xfrm>
          <a:off x="1784427"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109205</xdr:rowOff>
    </xdr:from>
    <xdr:ext cx="469744" cy="259045"/>
    <xdr:sp macro="" textlink="">
      <xdr:nvSpPr>
        <xdr:cNvPr id="191" name="テキスト ボックス 190"/>
        <xdr:cNvSpPr txBox="1"/>
      </xdr:nvSpPr>
      <xdr:spPr>
        <a:xfrm>
          <a:off x="895427" y="127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57849</xdr:rowOff>
    </xdr:from>
    <xdr:to>
      <xdr:col>6</xdr:col>
      <xdr:colOff>561975</xdr:colOff>
      <xdr:row>78</xdr:row>
      <xdr:rowOff>159449</xdr:rowOff>
    </xdr:to>
    <xdr:sp macro="" textlink="">
      <xdr:nvSpPr>
        <xdr:cNvPr id="197" name="円/楕円 196"/>
        <xdr:cNvSpPr/>
      </xdr:nvSpPr>
      <xdr:spPr>
        <a:xfrm>
          <a:off x="45847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144226</xdr:rowOff>
    </xdr:from>
    <xdr:ext cx="469744" cy="259045"/>
    <xdr:sp macro="" textlink="">
      <xdr:nvSpPr>
        <xdr:cNvPr id="198" name="維持補修費該当値テキスト"/>
        <xdr:cNvSpPr txBox="1"/>
      </xdr:nvSpPr>
      <xdr:spPr>
        <a:xfrm>
          <a:off x="4686300" y="133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131668</xdr:rowOff>
    </xdr:from>
    <xdr:to>
      <xdr:col>5</xdr:col>
      <xdr:colOff>409575</xdr:colOff>
      <xdr:row>78</xdr:row>
      <xdr:rowOff>61818</xdr:rowOff>
    </xdr:to>
    <xdr:sp macro="" textlink="">
      <xdr:nvSpPr>
        <xdr:cNvPr id="199" name="円/楕円 198"/>
        <xdr:cNvSpPr/>
      </xdr:nvSpPr>
      <xdr:spPr>
        <a:xfrm>
          <a:off x="3746500" y="133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52945</xdr:rowOff>
    </xdr:from>
    <xdr:ext cx="469744" cy="259045"/>
    <xdr:sp macro="" textlink="">
      <xdr:nvSpPr>
        <xdr:cNvPr id="200" name="テキスト ボックス 199"/>
        <xdr:cNvSpPr txBox="1"/>
      </xdr:nvSpPr>
      <xdr:spPr>
        <a:xfrm>
          <a:off x="3562427" y="134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82708</xdr:rowOff>
    </xdr:from>
    <xdr:to>
      <xdr:col>4</xdr:col>
      <xdr:colOff>206375</xdr:colOff>
      <xdr:row>78</xdr:row>
      <xdr:rowOff>12858</xdr:rowOff>
    </xdr:to>
    <xdr:sp macro="" textlink="">
      <xdr:nvSpPr>
        <xdr:cNvPr id="201" name="円/楕円 200"/>
        <xdr:cNvSpPr/>
      </xdr:nvSpPr>
      <xdr:spPr>
        <a:xfrm>
          <a:off x="2857500" y="132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3985</xdr:rowOff>
    </xdr:from>
    <xdr:ext cx="469744" cy="259045"/>
    <xdr:sp macro="" textlink="">
      <xdr:nvSpPr>
        <xdr:cNvPr id="202" name="テキスト ボックス 201"/>
        <xdr:cNvSpPr txBox="1"/>
      </xdr:nvSpPr>
      <xdr:spPr>
        <a:xfrm>
          <a:off x="2673427" y="1337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64802</xdr:rowOff>
    </xdr:from>
    <xdr:to>
      <xdr:col>3</xdr:col>
      <xdr:colOff>3175</xdr:colOff>
      <xdr:row>77</xdr:row>
      <xdr:rowOff>166402</xdr:rowOff>
    </xdr:to>
    <xdr:sp macro="" textlink="">
      <xdr:nvSpPr>
        <xdr:cNvPr id="203" name="円/楕円 202"/>
        <xdr:cNvSpPr/>
      </xdr:nvSpPr>
      <xdr:spPr>
        <a:xfrm>
          <a:off x="1968500" y="132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157529</xdr:rowOff>
    </xdr:from>
    <xdr:ext cx="469744" cy="259045"/>
    <xdr:sp macro="" textlink="">
      <xdr:nvSpPr>
        <xdr:cNvPr id="204" name="テキスト ボックス 203"/>
        <xdr:cNvSpPr txBox="1"/>
      </xdr:nvSpPr>
      <xdr:spPr>
        <a:xfrm>
          <a:off x="1784427" y="1335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76994</xdr:rowOff>
    </xdr:from>
    <xdr:to>
      <xdr:col>1</xdr:col>
      <xdr:colOff>485775</xdr:colOff>
      <xdr:row>78</xdr:row>
      <xdr:rowOff>7144</xdr:rowOff>
    </xdr:to>
    <xdr:sp macro="" textlink="">
      <xdr:nvSpPr>
        <xdr:cNvPr id="205" name="円/楕円 204"/>
        <xdr:cNvSpPr/>
      </xdr:nvSpPr>
      <xdr:spPr>
        <a:xfrm>
          <a:off x="1079500" y="132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169721</xdr:rowOff>
    </xdr:from>
    <xdr:ext cx="469744" cy="259045"/>
    <xdr:sp macro="" textlink="">
      <xdr:nvSpPr>
        <xdr:cNvPr id="206" name="テキスト ボックス 205"/>
        <xdr:cNvSpPr txBox="1"/>
      </xdr:nvSpPr>
      <xdr:spPr>
        <a:xfrm>
          <a:off x="895427" y="1337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140615</xdr:rowOff>
    </xdr:from>
    <xdr:to>
      <xdr:col>6</xdr:col>
      <xdr:colOff>511175</xdr:colOff>
      <xdr:row>94</xdr:row>
      <xdr:rowOff>170191</xdr:rowOff>
    </xdr:to>
    <xdr:cxnSp macro="">
      <xdr:nvCxnSpPr>
        <xdr:cNvPr id="238" name="直線コネクタ 237"/>
        <xdr:cNvCxnSpPr/>
      </xdr:nvCxnSpPr>
      <xdr:spPr>
        <a:xfrm flipV="1">
          <a:off x="3797300" y="16256915"/>
          <a:ext cx="8382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135309</xdr:rowOff>
    </xdr:from>
    <xdr:ext cx="599010" cy="259045"/>
    <xdr:sp macro="" textlink="">
      <xdr:nvSpPr>
        <xdr:cNvPr id="239" name="扶助費平均値テキスト"/>
        <xdr:cNvSpPr txBox="1"/>
      </xdr:nvSpPr>
      <xdr:spPr>
        <a:xfrm>
          <a:off x="4686300" y="16251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170191</xdr:rowOff>
    </xdr:from>
    <xdr:to>
      <xdr:col>5</xdr:col>
      <xdr:colOff>358775</xdr:colOff>
      <xdr:row>95</xdr:row>
      <xdr:rowOff>22853</xdr:rowOff>
    </xdr:to>
    <xdr:cxnSp macro="">
      <xdr:nvCxnSpPr>
        <xdr:cNvPr id="241" name="直線コネクタ 240"/>
        <xdr:cNvCxnSpPr/>
      </xdr:nvCxnSpPr>
      <xdr:spPr>
        <a:xfrm flipV="1">
          <a:off x="2908300" y="16286491"/>
          <a:ext cx="889000" cy="2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135472</xdr:rowOff>
    </xdr:from>
    <xdr:ext cx="599010" cy="259045"/>
    <xdr:sp macro="" textlink="">
      <xdr:nvSpPr>
        <xdr:cNvPr id="243" name="テキスト ボックス 242"/>
        <xdr:cNvSpPr txBox="1"/>
      </xdr:nvSpPr>
      <xdr:spPr>
        <a:xfrm>
          <a:off x="3497794" y="1642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22853</xdr:rowOff>
    </xdr:from>
    <xdr:to>
      <xdr:col>4</xdr:col>
      <xdr:colOff>155575</xdr:colOff>
      <xdr:row>95</xdr:row>
      <xdr:rowOff>69704</xdr:rowOff>
    </xdr:to>
    <xdr:cxnSp macro="">
      <xdr:nvCxnSpPr>
        <xdr:cNvPr id="244" name="直線コネクタ 243"/>
        <xdr:cNvCxnSpPr/>
      </xdr:nvCxnSpPr>
      <xdr:spPr>
        <a:xfrm flipV="1">
          <a:off x="2019300" y="16310603"/>
          <a:ext cx="889000" cy="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5159</xdr:rowOff>
    </xdr:from>
    <xdr:ext cx="599010" cy="259045"/>
    <xdr:sp macro="" textlink="">
      <xdr:nvSpPr>
        <xdr:cNvPr id="246" name="テキスト ボックス 245"/>
        <xdr:cNvSpPr txBox="1"/>
      </xdr:nvSpPr>
      <xdr:spPr>
        <a:xfrm>
          <a:off x="2608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69704</xdr:rowOff>
    </xdr:from>
    <xdr:to>
      <xdr:col>2</xdr:col>
      <xdr:colOff>638175</xdr:colOff>
      <xdr:row>95</xdr:row>
      <xdr:rowOff>74430</xdr:rowOff>
    </xdr:to>
    <xdr:cxnSp macro="">
      <xdr:nvCxnSpPr>
        <xdr:cNvPr id="247" name="直線コネクタ 246"/>
        <xdr:cNvCxnSpPr/>
      </xdr:nvCxnSpPr>
      <xdr:spPr>
        <a:xfrm flipV="1">
          <a:off x="1130300" y="16357454"/>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70473</xdr:rowOff>
    </xdr:from>
    <xdr:ext cx="599010" cy="259045"/>
    <xdr:sp macro="" textlink="">
      <xdr:nvSpPr>
        <xdr:cNvPr id="249" name="テキスト ボックス 248"/>
        <xdr:cNvSpPr txBox="1"/>
      </xdr:nvSpPr>
      <xdr:spPr>
        <a:xfrm>
          <a:off x="1719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90557</xdr:rowOff>
    </xdr:from>
    <xdr:ext cx="599010" cy="259045"/>
    <xdr:sp macro="" textlink="">
      <xdr:nvSpPr>
        <xdr:cNvPr id="251" name="テキスト ボックス 250"/>
        <xdr:cNvSpPr txBox="1"/>
      </xdr:nvSpPr>
      <xdr:spPr>
        <a:xfrm>
          <a:off x="830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89815</xdr:rowOff>
    </xdr:from>
    <xdr:to>
      <xdr:col>6</xdr:col>
      <xdr:colOff>561975</xdr:colOff>
      <xdr:row>95</xdr:row>
      <xdr:rowOff>19965</xdr:rowOff>
    </xdr:to>
    <xdr:sp macro="" textlink="">
      <xdr:nvSpPr>
        <xdr:cNvPr id="257" name="円/楕円 256"/>
        <xdr:cNvSpPr/>
      </xdr:nvSpPr>
      <xdr:spPr>
        <a:xfrm>
          <a:off x="4584700" y="162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112692</xdr:rowOff>
    </xdr:from>
    <xdr:ext cx="599010" cy="259045"/>
    <xdr:sp macro="" textlink="">
      <xdr:nvSpPr>
        <xdr:cNvPr id="258" name="扶助費該当値テキスト"/>
        <xdr:cNvSpPr txBox="1"/>
      </xdr:nvSpPr>
      <xdr:spPr>
        <a:xfrm>
          <a:off x="4686300" y="1605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134,916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119391</xdr:rowOff>
    </xdr:from>
    <xdr:to>
      <xdr:col>5</xdr:col>
      <xdr:colOff>409575</xdr:colOff>
      <xdr:row>95</xdr:row>
      <xdr:rowOff>49541</xdr:rowOff>
    </xdr:to>
    <xdr:sp macro="" textlink="">
      <xdr:nvSpPr>
        <xdr:cNvPr id="259" name="円/楕円 258"/>
        <xdr:cNvSpPr/>
      </xdr:nvSpPr>
      <xdr:spPr>
        <a:xfrm>
          <a:off x="3746500" y="162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66068</xdr:rowOff>
    </xdr:from>
    <xdr:ext cx="599010" cy="259045"/>
    <xdr:sp macro="" textlink="">
      <xdr:nvSpPr>
        <xdr:cNvPr id="260" name="テキスト ボックス 259"/>
        <xdr:cNvSpPr txBox="1"/>
      </xdr:nvSpPr>
      <xdr:spPr>
        <a:xfrm>
          <a:off x="3497794" y="1601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132,199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143503</xdr:rowOff>
    </xdr:from>
    <xdr:to>
      <xdr:col>4</xdr:col>
      <xdr:colOff>206375</xdr:colOff>
      <xdr:row>95</xdr:row>
      <xdr:rowOff>73653</xdr:rowOff>
    </xdr:to>
    <xdr:sp macro="" textlink="">
      <xdr:nvSpPr>
        <xdr:cNvPr id="261" name="円/楕円 260"/>
        <xdr:cNvSpPr/>
      </xdr:nvSpPr>
      <xdr:spPr>
        <a:xfrm>
          <a:off x="2857500" y="16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90180</xdr:rowOff>
    </xdr:from>
    <xdr:ext cx="599010" cy="259045"/>
    <xdr:sp macro="" textlink="">
      <xdr:nvSpPr>
        <xdr:cNvPr id="262" name="テキスト ボックス 261"/>
        <xdr:cNvSpPr txBox="1"/>
      </xdr:nvSpPr>
      <xdr:spPr>
        <a:xfrm>
          <a:off x="2608794" y="1603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18904</xdr:rowOff>
    </xdr:from>
    <xdr:to>
      <xdr:col>3</xdr:col>
      <xdr:colOff>3175</xdr:colOff>
      <xdr:row>95</xdr:row>
      <xdr:rowOff>120504</xdr:rowOff>
    </xdr:to>
    <xdr:sp macro="" textlink="">
      <xdr:nvSpPr>
        <xdr:cNvPr id="263" name="円/楕円 262"/>
        <xdr:cNvSpPr/>
      </xdr:nvSpPr>
      <xdr:spPr>
        <a:xfrm>
          <a:off x="1968500" y="163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137031</xdr:rowOff>
    </xdr:from>
    <xdr:ext cx="599010" cy="259045"/>
    <xdr:sp macro="" textlink="">
      <xdr:nvSpPr>
        <xdr:cNvPr id="264" name="テキスト ボックス 263"/>
        <xdr:cNvSpPr txBox="1"/>
      </xdr:nvSpPr>
      <xdr:spPr>
        <a:xfrm>
          <a:off x="1719794" y="160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125,680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23630</xdr:rowOff>
    </xdr:from>
    <xdr:to>
      <xdr:col>1</xdr:col>
      <xdr:colOff>485775</xdr:colOff>
      <xdr:row>95</xdr:row>
      <xdr:rowOff>125230</xdr:rowOff>
    </xdr:to>
    <xdr:sp macro="" textlink="">
      <xdr:nvSpPr>
        <xdr:cNvPr id="265" name="円/楕円 264"/>
        <xdr:cNvSpPr/>
      </xdr:nvSpPr>
      <xdr:spPr>
        <a:xfrm>
          <a:off x="1079500" y="1631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141757</xdr:rowOff>
    </xdr:from>
    <xdr:ext cx="599010" cy="259045"/>
    <xdr:sp macro="" textlink="">
      <xdr:nvSpPr>
        <xdr:cNvPr id="266" name="テキスト ボックス 265"/>
        <xdr:cNvSpPr txBox="1"/>
      </xdr:nvSpPr>
      <xdr:spPr>
        <a:xfrm>
          <a:off x="830794" y="160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34430</xdr:rowOff>
    </xdr:from>
    <xdr:to>
      <xdr:col>15</xdr:col>
      <xdr:colOff>180975</xdr:colOff>
      <xdr:row>33</xdr:row>
      <xdr:rowOff>72911</xdr:rowOff>
    </xdr:to>
    <xdr:cxnSp macro="">
      <xdr:nvCxnSpPr>
        <xdr:cNvPr id="296" name="直線コネクタ 295"/>
        <xdr:cNvCxnSpPr/>
      </xdr:nvCxnSpPr>
      <xdr:spPr>
        <a:xfrm flipV="1">
          <a:off x="9639300" y="5692280"/>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37495</xdr:rowOff>
    </xdr:from>
    <xdr:ext cx="534377" cy="259045"/>
    <xdr:sp macro="" textlink="">
      <xdr:nvSpPr>
        <xdr:cNvPr id="297" name="補助費等平均値テキスト"/>
        <xdr:cNvSpPr txBox="1"/>
      </xdr:nvSpPr>
      <xdr:spPr>
        <a:xfrm>
          <a:off x="10528300" y="5695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72911</xdr:rowOff>
    </xdr:from>
    <xdr:to>
      <xdr:col>14</xdr:col>
      <xdr:colOff>28575</xdr:colOff>
      <xdr:row>33</xdr:row>
      <xdr:rowOff>129984</xdr:rowOff>
    </xdr:to>
    <xdr:cxnSp macro="">
      <xdr:nvCxnSpPr>
        <xdr:cNvPr id="299" name="直線コネクタ 298"/>
        <xdr:cNvCxnSpPr/>
      </xdr:nvCxnSpPr>
      <xdr:spPr>
        <a:xfrm flipV="1">
          <a:off x="8750300" y="5730761"/>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128896</xdr:rowOff>
    </xdr:from>
    <xdr:ext cx="534377" cy="259045"/>
    <xdr:sp macro="" textlink="">
      <xdr:nvSpPr>
        <xdr:cNvPr id="301" name="テキスト ボックス 300"/>
        <xdr:cNvSpPr txBox="1"/>
      </xdr:nvSpPr>
      <xdr:spPr>
        <a:xfrm>
          <a:off x="9372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129984</xdr:rowOff>
    </xdr:from>
    <xdr:to>
      <xdr:col>12</xdr:col>
      <xdr:colOff>511175</xdr:colOff>
      <xdr:row>33</xdr:row>
      <xdr:rowOff>161874</xdr:rowOff>
    </xdr:to>
    <xdr:cxnSp macro="">
      <xdr:nvCxnSpPr>
        <xdr:cNvPr id="302" name="直線コネクタ 301"/>
        <xdr:cNvCxnSpPr/>
      </xdr:nvCxnSpPr>
      <xdr:spPr>
        <a:xfrm flipV="1">
          <a:off x="7861300" y="578783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161874</xdr:rowOff>
    </xdr:from>
    <xdr:to>
      <xdr:col>11</xdr:col>
      <xdr:colOff>307975</xdr:colOff>
      <xdr:row>33</xdr:row>
      <xdr:rowOff>164046</xdr:rowOff>
    </xdr:to>
    <xdr:cxnSp macro="">
      <xdr:nvCxnSpPr>
        <xdr:cNvPr id="305" name="直線コネクタ 304"/>
        <xdr:cNvCxnSpPr/>
      </xdr:nvCxnSpPr>
      <xdr:spPr>
        <a:xfrm flipV="1">
          <a:off x="6972300" y="581972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155080</xdr:rowOff>
    </xdr:from>
    <xdr:to>
      <xdr:col>15</xdr:col>
      <xdr:colOff>231775</xdr:colOff>
      <xdr:row>33</xdr:row>
      <xdr:rowOff>85230</xdr:rowOff>
    </xdr:to>
    <xdr:sp macro="" textlink="">
      <xdr:nvSpPr>
        <xdr:cNvPr id="315" name="円/楕円 314"/>
        <xdr:cNvSpPr/>
      </xdr:nvSpPr>
      <xdr:spPr>
        <a:xfrm>
          <a:off x="10426700" y="5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6507</xdr:rowOff>
    </xdr:from>
    <xdr:ext cx="534377" cy="259045"/>
    <xdr:sp macro="" textlink="">
      <xdr:nvSpPr>
        <xdr:cNvPr id="316" name="補助費等該当値テキスト"/>
        <xdr:cNvSpPr txBox="1"/>
      </xdr:nvSpPr>
      <xdr:spPr>
        <a:xfrm>
          <a:off x="10528300" y="549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37,263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22111</xdr:rowOff>
    </xdr:from>
    <xdr:to>
      <xdr:col>14</xdr:col>
      <xdr:colOff>79375</xdr:colOff>
      <xdr:row>33</xdr:row>
      <xdr:rowOff>123711</xdr:rowOff>
    </xdr:to>
    <xdr:sp macro="" textlink="">
      <xdr:nvSpPr>
        <xdr:cNvPr id="317" name="円/楕円 316"/>
        <xdr:cNvSpPr/>
      </xdr:nvSpPr>
      <xdr:spPr>
        <a:xfrm>
          <a:off x="9588500" y="56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140238</xdr:rowOff>
    </xdr:from>
    <xdr:ext cx="534377" cy="259045"/>
    <xdr:sp macro="" textlink="">
      <xdr:nvSpPr>
        <xdr:cNvPr id="318" name="テキスト ボックス 317"/>
        <xdr:cNvSpPr txBox="1"/>
      </xdr:nvSpPr>
      <xdr:spPr>
        <a:xfrm>
          <a:off x="9372111" y="545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79184</xdr:rowOff>
    </xdr:from>
    <xdr:to>
      <xdr:col>12</xdr:col>
      <xdr:colOff>561975</xdr:colOff>
      <xdr:row>34</xdr:row>
      <xdr:rowOff>9334</xdr:rowOff>
    </xdr:to>
    <xdr:sp macro="" textlink="">
      <xdr:nvSpPr>
        <xdr:cNvPr id="319" name="円/楕円 318"/>
        <xdr:cNvSpPr/>
      </xdr:nvSpPr>
      <xdr:spPr>
        <a:xfrm>
          <a:off x="8699500" y="57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461</xdr:rowOff>
    </xdr:from>
    <xdr:ext cx="534377" cy="259045"/>
    <xdr:sp macro="" textlink="">
      <xdr:nvSpPr>
        <xdr:cNvPr id="320" name="テキスト ボックス 319"/>
        <xdr:cNvSpPr txBox="1"/>
      </xdr:nvSpPr>
      <xdr:spPr>
        <a:xfrm>
          <a:off x="8483111" y="58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111074</xdr:rowOff>
    </xdr:from>
    <xdr:to>
      <xdr:col>11</xdr:col>
      <xdr:colOff>358775</xdr:colOff>
      <xdr:row>34</xdr:row>
      <xdr:rowOff>41224</xdr:rowOff>
    </xdr:to>
    <xdr:sp macro="" textlink="">
      <xdr:nvSpPr>
        <xdr:cNvPr id="321" name="円/楕円 320"/>
        <xdr:cNvSpPr/>
      </xdr:nvSpPr>
      <xdr:spPr>
        <a:xfrm>
          <a:off x="7810500" y="57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32351</xdr:rowOff>
    </xdr:from>
    <xdr:ext cx="534377" cy="259045"/>
    <xdr:sp macro="" textlink="">
      <xdr:nvSpPr>
        <xdr:cNvPr id="322" name="テキスト ボックス 321"/>
        <xdr:cNvSpPr txBox="1"/>
      </xdr:nvSpPr>
      <xdr:spPr>
        <a:xfrm>
          <a:off x="7594111" y="58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113246</xdr:rowOff>
    </xdr:from>
    <xdr:to>
      <xdr:col>10</xdr:col>
      <xdr:colOff>155575</xdr:colOff>
      <xdr:row>34</xdr:row>
      <xdr:rowOff>43396</xdr:rowOff>
    </xdr:to>
    <xdr:sp macro="" textlink="">
      <xdr:nvSpPr>
        <xdr:cNvPr id="323" name="円/楕円 322"/>
        <xdr:cNvSpPr/>
      </xdr:nvSpPr>
      <xdr:spPr>
        <a:xfrm>
          <a:off x="6921500" y="57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34523</xdr:rowOff>
    </xdr:from>
    <xdr:ext cx="534377" cy="259045"/>
    <xdr:sp macro="" textlink="">
      <xdr:nvSpPr>
        <xdr:cNvPr id="324" name="テキスト ボックス 323"/>
        <xdr:cNvSpPr txBox="1"/>
      </xdr:nvSpPr>
      <xdr:spPr>
        <a:xfrm>
          <a:off x="6705111" y="58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16896</xdr:rowOff>
    </xdr:from>
    <xdr:to>
      <xdr:col>15</xdr:col>
      <xdr:colOff>180975</xdr:colOff>
      <xdr:row>55</xdr:row>
      <xdr:rowOff>48649</xdr:rowOff>
    </xdr:to>
    <xdr:cxnSp macro="">
      <xdr:nvCxnSpPr>
        <xdr:cNvPr id="352" name="直線コネクタ 351"/>
        <xdr:cNvCxnSpPr/>
      </xdr:nvCxnSpPr>
      <xdr:spPr>
        <a:xfrm flipV="1">
          <a:off x="9639300" y="9275196"/>
          <a:ext cx="838200" cy="20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28831</xdr:rowOff>
    </xdr:from>
    <xdr:ext cx="534377" cy="259045"/>
    <xdr:sp macro="" textlink="">
      <xdr:nvSpPr>
        <xdr:cNvPr id="353" name="普通建設事業費平均値テキスト"/>
        <xdr:cNvSpPr txBox="1"/>
      </xdr:nvSpPr>
      <xdr:spPr>
        <a:xfrm>
          <a:off x="10528300" y="928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48649</xdr:rowOff>
    </xdr:from>
    <xdr:to>
      <xdr:col>14</xdr:col>
      <xdr:colOff>28575</xdr:colOff>
      <xdr:row>55</xdr:row>
      <xdr:rowOff>79166</xdr:rowOff>
    </xdr:to>
    <xdr:cxnSp macro="">
      <xdr:nvCxnSpPr>
        <xdr:cNvPr id="355" name="直線コネクタ 354"/>
        <xdr:cNvCxnSpPr/>
      </xdr:nvCxnSpPr>
      <xdr:spPr>
        <a:xfrm flipV="1">
          <a:off x="8750300" y="9478399"/>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163639</xdr:rowOff>
    </xdr:from>
    <xdr:ext cx="534377" cy="259045"/>
    <xdr:sp macro="" textlink="">
      <xdr:nvSpPr>
        <xdr:cNvPr id="357" name="テキスト ボックス 356"/>
        <xdr:cNvSpPr txBox="1"/>
      </xdr:nvSpPr>
      <xdr:spPr>
        <a:xfrm>
          <a:off x="9372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68811</xdr:rowOff>
    </xdr:from>
    <xdr:to>
      <xdr:col>12</xdr:col>
      <xdr:colOff>511175</xdr:colOff>
      <xdr:row>55</xdr:row>
      <xdr:rowOff>79166</xdr:rowOff>
    </xdr:to>
    <xdr:cxnSp macro="">
      <xdr:nvCxnSpPr>
        <xdr:cNvPr id="358" name="直線コネクタ 357"/>
        <xdr:cNvCxnSpPr/>
      </xdr:nvCxnSpPr>
      <xdr:spPr>
        <a:xfrm>
          <a:off x="7861300" y="9327111"/>
          <a:ext cx="889000" cy="18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125371</xdr:rowOff>
    </xdr:from>
    <xdr:ext cx="534377" cy="259045"/>
    <xdr:sp macro="" textlink="">
      <xdr:nvSpPr>
        <xdr:cNvPr id="360" name="テキスト ボックス 359"/>
        <xdr:cNvSpPr txBox="1"/>
      </xdr:nvSpPr>
      <xdr:spPr>
        <a:xfrm>
          <a:off x="8483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68811</xdr:rowOff>
    </xdr:from>
    <xdr:to>
      <xdr:col>11</xdr:col>
      <xdr:colOff>307975</xdr:colOff>
      <xdr:row>54</xdr:row>
      <xdr:rowOff>167635</xdr:rowOff>
    </xdr:to>
    <xdr:cxnSp macro="">
      <xdr:nvCxnSpPr>
        <xdr:cNvPr id="361" name="直線コネクタ 360"/>
        <xdr:cNvCxnSpPr/>
      </xdr:nvCxnSpPr>
      <xdr:spPr>
        <a:xfrm flipV="1">
          <a:off x="6972300" y="9327111"/>
          <a:ext cx="889000" cy="9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162241</xdr:rowOff>
    </xdr:from>
    <xdr:ext cx="534377" cy="259045"/>
    <xdr:sp macro="" textlink="">
      <xdr:nvSpPr>
        <xdr:cNvPr id="363" name="テキスト ボックス 362"/>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75808</xdr:rowOff>
    </xdr:from>
    <xdr:ext cx="534377" cy="259045"/>
    <xdr:sp macro="" textlink="">
      <xdr:nvSpPr>
        <xdr:cNvPr id="365" name="テキスト ボックス 364"/>
        <xdr:cNvSpPr txBox="1"/>
      </xdr:nvSpPr>
      <xdr:spPr>
        <a:xfrm>
          <a:off x="6705111" y="95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137546</xdr:rowOff>
    </xdr:from>
    <xdr:to>
      <xdr:col>15</xdr:col>
      <xdr:colOff>231775</xdr:colOff>
      <xdr:row>54</xdr:row>
      <xdr:rowOff>67696</xdr:rowOff>
    </xdr:to>
    <xdr:sp macro="" textlink="">
      <xdr:nvSpPr>
        <xdr:cNvPr id="371" name="円/楕円 370"/>
        <xdr:cNvSpPr/>
      </xdr:nvSpPr>
      <xdr:spPr>
        <a:xfrm>
          <a:off x="10426700" y="92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160423</xdr:rowOff>
    </xdr:from>
    <xdr:ext cx="534377" cy="259045"/>
    <xdr:sp macro="" textlink="">
      <xdr:nvSpPr>
        <xdr:cNvPr id="372" name="普通建設事業費該当値テキスト"/>
        <xdr:cNvSpPr txBox="1"/>
      </xdr:nvSpPr>
      <xdr:spPr>
        <a:xfrm>
          <a:off x="10528300" y="90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55,372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169299</xdr:rowOff>
    </xdr:from>
    <xdr:to>
      <xdr:col>14</xdr:col>
      <xdr:colOff>79375</xdr:colOff>
      <xdr:row>55</xdr:row>
      <xdr:rowOff>99449</xdr:rowOff>
    </xdr:to>
    <xdr:sp macro="" textlink="">
      <xdr:nvSpPr>
        <xdr:cNvPr id="373" name="円/楕円 372"/>
        <xdr:cNvSpPr/>
      </xdr:nvSpPr>
      <xdr:spPr>
        <a:xfrm>
          <a:off x="9588500" y="94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90576</xdr:rowOff>
    </xdr:from>
    <xdr:ext cx="534377" cy="259045"/>
    <xdr:sp macro="" textlink="">
      <xdr:nvSpPr>
        <xdr:cNvPr id="374" name="テキスト ボックス 373"/>
        <xdr:cNvSpPr txBox="1"/>
      </xdr:nvSpPr>
      <xdr:spPr>
        <a:xfrm>
          <a:off x="9372111" y="95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28366</xdr:rowOff>
    </xdr:from>
    <xdr:to>
      <xdr:col>12</xdr:col>
      <xdr:colOff>561975</xdr:colOff>
      <xdr:row>55</xdr:row>
      <xdr:rowOff>129966</xdr:rowOff>
    </xdr:to>
    <xdr:sp macro="" textlink="">
      <xdr:nvSpPr>
        <xdr:cNvPr id="375" name="円/楕円 374"/>
        <xdr:cNvSpPr/>
      </xdr:nvSpPr>
      <xdr:spPr>
        <a:xfrm>
          <a:off x="86995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121093</xdr:rowOff>
    </xdr:from>
    <xdr:ext cx="534377" cy="259045"/>
    <xdr:sp macro="" textlink="">
      <xdr:nvSpPr>
        <xdr:cNvPr id="376" name="テキスト ボックス 375"/>
        <xdr:cNvSpPr txBox="1"/>
      </xdr:nvSpPr>
      <xdr:spPr>
        <a:xfrm>
          <a:off x="8483111" y="95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18011</xdr:rowOff>
    </xdr:from>
    <xdr:to>
      <xdr:col>11</xdr:col>
      <xdr:colOff>358775</xdr:colOff>
      <xdr:row>54</xdr:row>
      <xdr:rowOff>119611</xdr:rowOff>
    </xdr:to>
    <xdr:sp macro="" textlink="">
      <xdr:nvSpPr>
        <xdr:cNvPr id="377" name="円/楕円 376"/>
        <xdr:cNvSpPr/>
      </xdr:nvSpPr>
      <xdr:spPr>
        <a:xfrm>
          <a:off x="7810500" y="927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136138</xdr:rowOff>
    </xdr:from>
    <xdr:ext cx="534377" cy="259045"/>
    <xdr:sp macro="" textlink="">
      <xdr:nvSpPr>
        <xdr:cNvPr id="378" name="テキスト ボックス 377"/>
        <xdr:cNvSpPr txBox="1"/>
      </xdr:nvSpPr>
      <xdr:spPr>
        <a:xfrm>
          <a:off x="7594111" y="90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53,101</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116835</xdr:rowOff>
    </xdr:from>
    <xdr:to>
      <xdr:col>10</xdr:col>
      <xdr:colOff>155575</xdr:colOff>
      <xdr:row>55</xdr:row>
      <xdr:rowOff>46985</xdr:rowOff>
    </xdr:to>
    <xdr:sp macro="" textlink="">
      <xdr:nvSpPr>
        <xdr:cNvPr id="379" name="円/楕円 378"/>
        <xdr:cNvSpPr/>
      </xdr:nvSpPr>
      <xdr:spPr>
        <a:xfrm>
          <a:off x="6921500" y="93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63512</xdr:rowOff>
    </xdr:from>
    <xdr:ext cx="534377" cy="259045"/>
    <xdr:sp macro="" textlink="">
      <xdr:nvSpPr>
        <xdr:cNvPr id="380" name="テキスト ボックス 379"/>
        <xdr:cNvSpPr txBox="1"/>
      </xdr:nvSpPr>
      <xdr:spPr>
        <a:xfrm>
          <a:off x="6705111" y="91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64681</xdr:rowOff>
    </xdr:from>
    <xdr:to>
      <xdr:col>15</xdr:col>
      <xdr:colOff>180975</xdr:colOff>
      <xdr:row>74</xdr:row>
      <xdr:rowOff>107391</xdr:rowOff>
    </xdr:to>
    <xdr:cxnSp macro="">
      <xdr:nvCxnSpPr>
        <xdr:cNvPr id="409" name="直線コネクタ 408"/>
        <xdr:cNvCxnSpPr/>
      </xdr:nvCxnSpPr>
      <xdr:spPr>
        <a:xfrm flipV="1">
          <a:off x="9639300" y="12751981"/>
          <a:ext cx="8382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63288</xdr:rowOff>
    </xdr:from>
    <xdr:ext cx="534377" cy="259045"/>
    <xdr:sp macro="" textlink="">
      <xdr:nvSpPr>
        <xdr:cNvPr id="410" name="普通建設事業費 （ うち新規整備　）平均値テキスト"/>
        <xdr:cNvSpPr txBox="1"/>
      </xdr:nvSpPr>
      <xdr:spPr>
        <a:xfrm>
          <a:off x="10528300" y="12922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107391</xdr:rowOff>
    </xdr:from>
    <xdr:to>
      <xdr:col>14</xdr:col>
      <xdr:colOff>28575</xdr:colOff>
      <xdr:row>74</xdr:row>
      <xdr:rowOff>107467</xdr:rowOff>
    </xdr:to>
    <xdr:cxnSp macro="">
      <xdr:nvCxnSpPr>
        <xdr:cNvPr id="412" name="直線コネクタ 411"/>
        <xdr:cNvCxnSpPr/>
      </xdr:nvCxnSpPr>
      <xdr:spPr>
        <a:xfrm flipV="1">
          <a:off x="8750300" y="1279469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151871</xdr:rowOff>
    </xdr:from>
    <xdr:ext cx="534377" cy="259045"/>
    <xdr:sp macro="" textlink="">
      <xdr:nvSpPr>
        <xdr:cNvPr id="414" name="テキスト ボックス 413"/>
        <xdr:cNvSpPr txBox="1"/>
      </xdr:nvSpPr>
      <xdr:spPr>
        <a:xfrm>
          <a:off x="9372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6" name="テキスト ボックス 415"/>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13881</xdr:rowOff>
    </xdr:from>
    <xdr:to>
      <xdr:col>15</xdr:col>
      <xdr:colOff>231775</xdr:colOff>
      <xdr:row>74</xdr:row>
      <xdr:rowOff>115481</xdr:rowOff>
    </xdr:to>
    <xdr:sp macro="" textlink="">
      <xdr:nvSpPr>
        <xdr:cNvPr id="422" name="円/楕円 421"/>
        <xdr:cNvSpPr/>
      </xdr:nvSpPr>
      <xdr:spPr>
        <a:xfrm>
          <a:off x="10426700" y="1270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36758</xdr:rowOff>
    </xdr:from>
    <xdr:ext cx="534377" cy="259045"/>
    <xdr:sp macro="" textlink="">
      <xdr:nvSpPr>
        <xdr:cNvPr id="423" name="普通建設事業費 （ うち新規整備　）該当値テキスト"/>
        <xdr:cNvSpPr txBox="1"/>
      </xdr:nvSpPr>
      <xdr:spPr>
        <a:xfrm>
          <a:off x="10528300" y="125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56591</xdr:rowOff>
    </xdr:from>
    <xdr:to>
      <xdr:col>14</xdr:col>
      <xdr:colOff>79375</xdr:colOff>
      <xdr:row>74</xdr:row>
      <xdr:rowOff>158191</xdr:rowOff>
    </xdr:to>
    <xdr:sp macro="" textlink="">
      <xdr:nvSpPr>
        <xdr:cNvPr id="424" name="円/楕円 423"/>
        <xdr:cNvSpPr/>
      </xdr:nvSpPr>
      <xdr:spPr>
        <a:xfrm>
          <a:off x="9588500" y="127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3268</xdr:rowOff>
    </xdr:from>
    <xdr:ext cx="534377" cy="259045"/>
    <xdr:sp macro="" textlink="">
      <xdr:nvSpPr>
        <xdr:cNvPr id="425" name="テキスト ボックス 424"/>
        <xdr:cNvSpPr txBox="1"/>
      </xdr:nvSpPr>
      <xdr:spPr>
        <a:xfrm>
          <a:off x="9372111" y="125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20,848</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56667</xdr:rowOff>
    </xdr:from>
    <xdr:to>
      <xdr:col>12</xdr:col>
      <xdr:colOff>561975</xdr:colOff>
      <xdr:row>74</xdr:row>
      <xdr:rowOff>158267</xdr:rowOff>
    </xdr:to>
    <xdr:sp macro="" textlink="">
      <xdr:nvSpPr>
        <xdr:cNvPr id="426" name="円/楕円 425"/>
        <xdr:cNvSpPr/>
      </xdr:nvSpPr>
      <xdr:spPr>
        <a:xfrm>
          <a:off x="8699500" y="12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149394</xdr:rowOff>
    </xdr:from>
    <xdr:ext cx="534377" cy="259045"/>
    <xdr:sp macro="" textlink="">
      <xdr:nvSpPr>
        <xdr:cNvPr id="427" name="テキスト ボックス 426"/>
        <xdr:cNvSpPr txBox="1"/>
      </xdr:nvSpPr>
      <xdr:spPr>
        <a:xfrm>
          <a:off x="8483111" y="128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158389</xdr:rowOff>
    </xdr:from>
    <xdr:to>
      <xdr:col>15</xdr:col>
      <xdr:colOff>180975</xdr:colOff>
      <xdr:row>97</xdr:row>
      <xdr:rowOff>16142</xdr:rowOff>
    </xdr:to>
    <xdr:cxnSp macro="">
      <xdr:nvCxnSpPr>
        <xdr:cNvPr id="453" name="直線コネクタ 452"/>
        <xdr:cNvCxnSpPr/>
      </xdr:nvCxnSpPr>
      <xdr:spPr>
        <a:xfrm>
          <a:off x="9639300" y="16617589"/>
          <a:ext cx="8382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134238</xdr:rowOff>
    </xdr:from>
    <xdr:ext cx="534377" cy="259045"/>
    <xdr:sp macro="" textlink="">
      <xdr:nvSpPr>
        <xdr:cNvPr id="454" name="普通建設事業費 （ うち更新整備　）平均値テキスト"/>
        <xdr:cNvSpPr txBox="1"/>
      </xdr:nvSpPr>
      <xdr:spPr>
        <a:xfrm>
          <a:off x="10528300" y="1590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122269</xdr:rowOff>
    </xdr:from>
    <xdr:to>
      <xdr:col>14</xdr:col>
      <xdr:colOff>28575</xdr:colOff>
      <xdr:row>96</xdr:row>
      <xdr:rowOff>158389</xdr:rowOff>
    </xdr:to>
    <xdr:cxnSp macro="">
      <xdr:nvCxnSpPr>
        <xdr:cNvPr id="456" name="直線コネクタ 455"/>
        <xdr:cNvCxnSpPr/>
      </xdr:nvCxnSpPr>
      <xdr:spPr>
        <a:xfrm>
          <a:off x="8750300" y="16581469"/>
          <a:ext cx="8890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115416</xdr:rowOff>
    </xdr:from>
    <xdr:ext cx="534377" cy="259045"/>
    <xdr:sp macro="" textlink="">
      <xdr:nvSpPr>
        <xdr:cNvPr id="458" name="テキスト ボックス 457"/>
        <xdr:cNvSpPr txBox="1"/>
      </xdr:nvSpPr>
      <xdr:spPr>
        <a:xfrm>
          <a:off x="9372111" y="1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98041</xdr:rowOff>
    </xdr:from>
    <xdr:ext cx="534377" cy="259045"/>
    <xdr:sp macro="" textlink="">
      <xdr:nvSpPr>
        <xdr:cNvPr id="460" name="テキスト ボックス 459"/>
        <xdr:cNvSpPr txBox="1"/>
      </xdr:nvSpPr>
      <xdr:spPr>
        <a:xfrm>
          <a:off x="8483111" y="16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136792</xdr:rowOff>
    </xdr:from>
    <xdr:to>
      <xdr:col>15</xdr:col>
      <xdr:colOff>231775</xdr:colOff>
      <xdr:row>97</xdr:row>
      <xdr:rowOff>66942</xdr:rowOff>
    </xdr:to>
    <xdr:sp macro="" textlink="">
      <xdr:nvSpPr>
        <xdr:cNvPr id="466" name="円/楕円 465"/>
        <xdr:cNvSpPr/>
      </xdr:nvSpPr>
      <xdr:spPr>
        <a:xfrm>
          <a:off x="10426700" y="165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115219</xdr:rowOff>
    </xdr:from>
    <xdr:ext cx="534377" cy="259045"/>
    <xdr:sp macro="" textlink="">
      <xdr:nvSpPr>
        <xdr:cNvPr id="467" name="普通建設事業費 （ うち更新整備　）該当値テキスト"/>
        <xdr:cNvSpPr txBox="1"/>
      </xdr:nvSpPr>
      <xdr:spPr>
        <a:xfrm>
          <a:off x="10528300" y="165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107589</xdr:rowOff>
    </xdr:from>
    <xdr:to>
      <xdr:col>14</xdr:col>
      <xdr:colOff>79375</xdr:colOff>
      <xdr:row>97</xdr:row>
      <xdr:rowOff>37739</xdr:rowOff>
    </xdr:to>
    <xdr:sp macro="" textlink="">
      <xdr:nvSpPr>
        <xdr:cNvPr id="468" name="円/楕円 467"/>
        <xdr:cNvSpPr/>
      </xdr:nvSpPr>
      <xdr:spPr>
        <a:xfrm>
          <a:off x="9588500" y="1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28866</xdr:rowOff>
    </xdr:from>
    <xdr:ext cx="534377" cy="259045"/>
    <xdr:sp macro="" textlink="">
      <xdr:nvSpPr>
        <xdr:cNvPr id="469" name="テキスト ボックス 468"/>
        <xdr:cNvSpPr txBox="1"/>
      </xdr:nvSpPr>
      <xdr:spPr>
        <a:xfrm>
          <a:off x="9372111" y="166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71469</xdr:rowOff>
    </xdr:from>
    <xdr:to>
      <xdr:col>12</xdr:col>
      <xdr:colOff>561975</xdr:colOff>
      <xdr:row>97</xdr:row>
      <xdr:rowOff>1619</xdr:rowOff>
    </xdr:to>
    <xdr:sp macro="" textlink="">
      <xdr:nvSpPr>
        <xdr:cNvPr id="470" name="円/楕円 469"/>
        <xdr:cNvSpPr/>
      </xdr:nvSpPr>
      <xdr:spPr>
        <a:xfrm>
          <a:off x="8699500" y="165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164196</xdr:rowOff>
    </xdr:from>
    <xdr:ext cx="534377" cy="259045"/>
    <xdr:sp macro="" textlink="">
      <xdr:nvSpPr>
        <xdr:cNvPr id="471" name="テキスト ボックス 470"/>
        <xdr:cNvSpPr txBox="1"/>
      </xdr:nvSpPr>
      <xdr:spPr>
        <a:xfrm>
          <a:off x="8483111" y="1662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38430</xdr:rowOff>
    </xdr:from>
    <xdr:to>
      <xdr:col>23</xdr:col>
      <xdr:colOff>517525</xdr:colOff>
      <xdr:row>38</xdr:row>
      <xdr:rowOff>144805</xdr:rowOff>
    </xdr:to>
    <xdr:cxnSp macro="">
      <xdr:nvCxnSpPr>
        <xdr:cNvPr id="500" name="直線コネクタ 499"/>
        <xdr:cNvCxnSpPr/>
      </xdr:nvCxnSpPr>
      <xdr:spPr>
        <a:xfrm>
          <a:off x="15481300" y="6553530"/>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81881</xdr:rowOff>
    </xdr:from>
    <xdr:ext cx="378565" cy="259045"/>
    <xdr:sp macro="" textlink="">
      <xdr:nvSpPr>
        <xdr:cNvPr id="501" name="災害復旧事業費平均値テキスト"/>
        <xdr:cNvSpPr txBox="1"/>
      </xdr:nvSpPr>
      <xdr:spPr>
        <a:xfrm>
          <a:off x="16370300" y="6596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65253</xdr:rowOff>
    </xdr:from>
    <xdr:to>
      <xdr:col>22</xdr:col>
      <xdr:colOff>365125</xdr:colOff>
      <xdr:row>38</xdr:row>
      <xdr:rowOff>38430</xdr:rowOff>
    </xdr:to>
    <xdr:cxnSp macro="">
      <xdr:nvCxnSpPr>
        <xdr:cNvPr id="503" name="直線コネクタ 502"/>
        <xdr:cNvCxnSpPr/>
      </xdr:nvCxnSpPr>
      <xdr:spPr>
        <a:xfrm>
          <a:off x="14592300" y="6408903"/>
          <a:ext cx="889000" cy="1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41495</xdr:rowOff>
    </xdr:from>
    <xdr:ext cx="378565" cy="259045"/>
    <xdr:sp macro="" textlink="">
      <xdr:nvSpPr>
        <xdr:cNvPr id="505" name="テキスト ボックス 504"/>
        <xdr:cNvSpPr txBox="1"/>
      </xdr:nvSpPr>
      <xdr:spPr>
        <a:xfrm>
          <a:off x="15292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65253</xdr:rowOff>
    </xdr:from>
    <xdr:to>
      <xdr:col>21</xdr:col>
      <xdr:colOff>161925</xdr:colOff>
      <xdr:row>39</xdr:row>
      <xdr:rowOff>44374</xdr:rowOff>
    </xdr:to>
    <xdr:cxnSp macro="">
      <xdr:nvCxnSpPr>
        <xdr:cNvPr id="506" name="直線コネクタ 505"/>
        <xdr:cNvCxnSpPr/>
      </xdr:nvCxnSpPr>
      <xdr:spPr>
        <a:xfrm flipV="1">
          <a:off x="13703300" y="6408903"/>
          <a:ext cx="889000" cy="3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33037</xdr:rowOff>
    </xdr:from>
    <xdr:ext cx="378565" cy="259045"/>
    <xdr:sp macro="" textlink="">
      <xdr:nvSpPr>
        <xdr:cNvPr id="508" name="テキスト ボックス 507"/>
        <xdr:cNvSpPr txBox="1"/>
      </xdr:nvSpPr>
      <xdr:spPr>
        <a:xfrm>
          <a:off x="1440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44374</xdr:rowOff>
    </xdr:from>
    <xdr:to>
      <xdr:col>19</xdr:col>
      <xdr:colOff>644525</xdr:colOff>
      <xdr:row>39</xdr:row>
      <xdr:rowOff>44450</xdr:rowOff>
    </xdr:to>
    <xdr:cxnSp macro="">
      <xdr:nvCxnSpPr>
        <xdr:cNvPr id="509" name="直線コネクタ 508"/>
        <xdr:cNvCxnSpPr/>
      </xdr:nvCxnSpPr>
      <xdr:spPr>
        <a:xfrm flipV="1">
          <a:off x="1281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3" name="テキスト ボックス 512"/>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94005</xdr:rowOff>
    </xdr:from>
    <xdr:to>
      <xdr:col>23</xdr:col>
      <xdr:colOff>568325</xdr:colOff>
      <xdr:row>39</xdr:row>
      <xdr:rowOff>24155</xdr:rowOff>
    </xdr:to>
    <xdr:sp macro="" textlink="">
      <xdr:nvSpPr>
        <xdr:cNvPr id="519" name="円/楕円 518"/>
        <xdr:cNvSpPr/>
      </xdr:nvSpPr>
      <xdr:spPr>
        <a:xfrm>
          <a:off x="162687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53383</xdr:rowOff>
    </xdr:from>
    <xdr:ext cx="378565" cy="259045"/>
    <xdr:sp macro="" textlink="">
      <xdr:nvSpPr>
        <xdr:cNvPr id="520" name="災害復旧事業費該当値テキスト"/>
        <xdr:cNvSpPr txBox="1"/>
      </xdr:nvSpPr>
      <xdr:spPr>
        <a:xfrm>
          <a:off x="16370300" y="639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159080</xdr:rowOff>
    </xdr:from>
    <xdr:to>
      <xdr:col>22</xdr:col>
      <xdr:colOff>415925</xdr:colOff>
      <xdr:row>38</xdr:row>
      <xdr:rowOff>89230</xdr:rowOff>
    </xdr:to>
    <xdr:sp macro="" textlink="">
      <xdr:nvSpPr>
        <xdr:cNvPr id="521" name="円/楕円 520"/>
        <xdr:cNvSpPr/>
      </xdr:nvSpPr>
      <xdr:spPr>
        <a:xfrm>
          <a:off x="15430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105757</xdr:rowOff>
    </xdr:from>
    <xdr:ext cx="469744" cy="259045"/>
    <xdr:sp macro="" textlink="">
      <xdr:nvSpPr>
        <xdr:cNvPr id="522" name="テキスト ボックス 521"/>
        <xdr:cNvSpPr txBox="1"/>
      </xdr:nvSpPr>
      <xdr:spPr>
        <a:xfrm>
          <a:off x="15246427"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14453</xdr:rowOff>
    </xdr:from>
    <xdr:to>
      <xdr:col>21</xdr:col>
      <xdr:colOff>212725</xdr:colOff>
      <xdr:row>37</xdr:row>
      <xdr:rowOff>116053</xdr:rowOff>
    </xdr:to>
    <xdr:sp macro="" textlink="">
      <xdr:nvSpPr>
        <xdr:cNvPr id="523" name="円/楕円 522"/>
        <xdr:cNvSpPr/>
      </xdr:nvSpPr>
      <xdr:spPr>
        <a:xfrm>
          <a:off x="14541500" y="63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132580</xdr:rowOff>
    </xdr:from>
    <xdr:ext cx="469744" cy="259045"/>
    <xdr:sp macro="" textlink="">
      <xdr:nvSpPr>
        <xdr:cNvPr id="524" name="テキスト ボックス 523"/>
        <xdr:cNvSpPr txBox="1"/>
      </xdr:nvSpPr>
      <xdr:spPr>
        <a:xfrm>
          <a:off x="14357427" y="61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165024</xdr:rowOff>
    </xdr:from>
    <xdr:to>
      <xdr:col>20</xdr:col>
      <xdr:colOff>9525</xdr:colOff>
      <xdr:row>39</xdr:row>
      <xdr:rowOff>95174</xdr:rowOff>
    </xdr:to>
    <xdr:sp macro="" textlink="">
      <xdr:nvSpPr>
        <xdr:cNvPr id="525" name="円/楕円 524"/>
        <xdr:cNvSpPr/>
      </xdr:nvSpPr>
      <xdr:spPr>
        <a:xfrm>
          <a:off x="1365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86301</xdr:rowOff>
    </xdr:from>
    <xdr:ext cx="249299" cy="259045"/>
    <xdr:sp macro="" textlink="">
      <xdr:nvSpPr>
        <xdr:cNvPr id="526" name="テキスト ボックス 525"/>
        <xdr:cNvSpPr txBox="1"/>
      </xdr:nvSpPr>
      <xdr:spPr>
        <a:xfrm>
          <a:off x="1357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7" name="円/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8" name="テキスト ボックス 527"/>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69044</xdr:rowOff>
    </xdr:from>
    <xdr:to>
      <xdr:col>23</xdr:col>
      <xdr:colOff>517525</xdr:colOff>
      <xdr:row>74</xdr:row>
      <xdr:rowOff>87217</xdr:rowOff>
    </xdr:to>
    <xdr:cxnSp macro="">
      <xdr:nvCxnSpPr>
        <xdr:cNvPr id="607" name="直線コネクタ 606"/>
        <xdr:cNvCxnSpPr/>
      </xdr:nvCxnSpPr>
      <xdr:spPr>
        <a:xfrm>
          <a:off x="15481300" y="12756344"/>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93407</xdr:rowOff>
    </xdr:from>
    <xdr:ext cx="534377" cy="259045"/>
    <xdr:sp macro="" textlink="">
      <xdr:nvSpPr>
        <xdr:cNvPr id="608" name="公債費平均値テキスト"/>
        <xdr:cNvSpPr txBox="1"/>
      </xdr:nvSpPr>
      <xdr:spPr>
        <a:xfrm>
          <a:off x="16370300" y="1278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69044</xdr:rowOff>
    </xdr:from>
    <xdr:to>
      <xdr:col>22</xdr:col>
      <xdr:colOff>365125</xdr:colOff>
      <xdr:row>74</xdr:row>
      <xdr:rowOff>158159</xdr:rowOff>
    </xdr:to>
    <xdr:cxnSp macro="">
      <xdr:nvCxnSpPr>
        <xdr:cNvPr id="610" name="直線コネクタ 609"/>
        <xdr:cNvCxnSpPr/>
      </xdr:nvCxnSpPr>
      <xdr:spPr>
        <a:xfrm flipV="1">
          <a:off x="14592300" y="12756344"/>
          <a:ext cx="889000" cy="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25741</xdr:rowOff>
    </xdr:from>
    <xdr:ext cx="534377" cy="259045"/>
    <xdr:sp macro="" textlink="">
      <xdr:nvSpPr>
        <xdr:cNvPr id="612" name="テキスト ボックス 611"/>
        <xdr:cNvSpPr txBox="1"/>
      </xdr:nvSpPr>
      <xdr:spPr>
        <a:xfrm>
          <a:off x="15214111" y="128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132690</xdr:rowOff>
    </xdr:from>
    <xdr:to>
      <xdr:col>21</xdr:col>
      <xdr:colOff>161925</xdr:colOff>
      <xdr:row>74</xdr:row>
      <xdr:rowOff>158159</xdr:rowOff>
    </xdr:to>
    <xdr:cxnSp macro="">
      <xdr:nvCxnSpPr>
        <xdr:cNvPr id="613" name="直線コネクタ 612"/>
        <xdr:cNvCxnSpPr/>
      </xdr:nvCxnSpPr>
      <xdr:spPr>
        <a:xfrm>
          <a:off x="13703300" y="12819990"/>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32275</xdr:rowOff>
    </xdr:from>
    <xdr:ext cx="534377" cy="259045"/>
    <xdr:sp macro="" textlink="">
      <xdr:nvSpPr>
        <xdr:cNvPr id="615" name="テキスト ボックス 614"/>
        <xdr:cNvSpPr txBox="1"/>
      </xdr:nvSpPr>
      <xdr:spPr>
        <a:xfrm>
          <a:off x="14325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132690</xdr:rowOff>
    </xdr:from>
    <xdr:to>
      <xdr:col>19</xdr:col>
      <xdr:colOff>644525</xdr:colOff>
      <xdr:row>74</xdr:row>
      <xdr:rowOff>140919</xdr:rowOff>
    </xdr:to>
    <xdr:cxnSp macro="">
      <xdr:nvCxnSpPr>
        <xdr:cNvPr id="616" name="直線コネクタ 615"/>
        <xdr:cNvCxnSpPr/>
      </xdr:nvCxnSpPr>
      <xdr:spPr>
        <a:xfrm flipV="1">
          <a:off x="12814300" y="1281999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13320</xdr:rowOff>
    </xdr:from>
    <xdr:ext cx="534377" cy="259045"/>
    <xdr:sp macro="" textlink="">
      <xdr:nvSpPr>
        <xdr:cNvPr id="618" name="テキスト ボックス 617"/>
        <xdr:cNvSpPr txBox="1"/>
      </xdr:nvSpPr>
      <xdr:spPr>
        <a:xfrm>
          <a:off x="13436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32542</xdr:rowOff>
    </xdr:from>
    <xdr:ext cx="534377" cy="259045"/>
    <xdr:sp macro="" textlink="">
      <xdr:nvSpPr>
        <xdr:cNvPr id="620" name="テキスト ボックス 619"/>
        <xdr:cNvSpPr txBox="1"/>
      </xdr:nvSpPr>
      <xdr:spPr>
        <a:xfrm>
          <a:off x="12547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36417</xdr:rowOff>
    </xdr:from>
    <xdr:to>
      <xdr:col>23</xdr:col>
      <xdr:colOff>568325</xdr:colOff>
      <xdr:row>74</xdr:row>
      <xdr:rowOff>138017</xdr:rowOff>
    </xdr:to>
    <xdr:sp macro="" textlink="">
      <xdr:nvSpPr>
        <xdr:cNvPr id="626" name="円/楕円 625"/>
        <xdr:cNvSpPr/>
      </xdr:nvSpPr>
      <xdr:spPr>
        <a:xfrm>
          <a:off x="16268700" y="127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59294</xdr:rowOff>
    </xdr:from>
    <xdr:ext cx="534377" cy="259045"/>
    <xdr:sp macro="" textlink="">
      <xdr:nvSpPr>
        <xdr:cNvPr id="627" name="公債費該当値テキスト"/>
        <xdr:cNvSpPr txBox="1"/>
      </xdr:nvSpPr>
      <xdr:spPr>
        <a:xfrm>
          <a:off x="16370300"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62,755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18244</xdr:rowOff>
    </xdr:from>
    <xdr:to>
      <xdr:col>22</xdr:col>
      <xdr:colOff>415925</xdr:colOff>
      <xdr:row>74</xdr:row>
      <xdr:rowOff>119844</xdr:rowOff>
    </xdr:to>
    <xdr:sp macro="" textlink="">
      <xdr:nvSpPr>
        <xdr:cNvPr id="628" name="円/楕円 627"/>
        <xdr:cNvSpPr/>
      </xdr:nvSpPr>
      <xdr:spPr>
        <a:xfrm>
          <a:off x="15430500" y="127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136371</xdr:rowOff>
    </xdr:from>
    <xdr:ext cx="534377" cy="259045"/>
    <xdr:sp macro="" textlink="">
      <xdr:nvSpPr>
        <xdr:cNvPr id="629" name="テキスト ボックス 628"/>
        <xdr:cNvSpPr txBox="1"/>
      </xdr:nvSpPr>
      <xdr:spPr>
        <a:xfrm>
          <a:off x="15214111" y="124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63,709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107359</xdr:rowOff>
    </xdr:from>
    <xdr:to>
      <xdr:col>21</xdr:col>
      <xdr:colOff>212725</xdr:colOff>
      <xdr:row>75</xdr:row>
      <xdr:rowOff>37509</xdr:rowOff>
    </xdr:to>
    <xdr:sp macro="" textlink="">
      <xdr:nvSpPr>
        <xdr:cNvPr id="630" name="円/楕円 629"/>
        <xdr:cNvSpPr/>
      </xdr:nvSpPr>
      <xdr:spPr>
        <a:xfrm>
          <a:off x="14541500" y="12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54036</xdr:rowOff>
    </xdr:from>
    <xdr:ext cx="534377" cy="259045"/>
    <xdr:sp macro="" textlink="">
      <xdr:nvSpPr>
        <xdr:cNvPr id="631" name="テキスト ボックス 630"/>
        <xdr:cNvSpPr txBox="1"/>
      </xdr:nvSpPr>
      <xdr:spPr>
        <a:xfrm>
          <a:off x="14325111" y="125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81890</xdr:rowOff>
    </xdr:from>
    <xdr:to>
      <xdr:col>20</xdr:col>
      <xdr:colOff>9525</xdr:colOff>
      <xdr:row>75</xdr:row>
      <xdr:rowOff>12040</xdr:rowOff>
    </xdr:to>
    <xdr:sp macro="" textlink="">
      <xdr:nvSpPr>
        <xdr:cNvPr id="632" name="円/楕円 631"/>
        <xdr:cNvSpPr/>
      </xdr:nvSpPr>
      <xdr:spPr>
        <a:xfrm>
          <a:off x="13652500" y="127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28567</xdr:rowOff>
    </xdr:from>
    <xdr:ext cx="534377" cy="259045"/>
    <xdr:sp macro="" textlink="">
      <xdr:nvSpPr>
        <xdr:cNvPr id="633" name="テキスト ボックス 632"/>
        <xdr:cNvSpPr txBox="1"/>
      </xdr:nvSpPr>
      <xdr:spPr>
        <a:xfrm>
          <a:off x="13436111" y="125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90119</xdr:rowOff>
    </xdr:from>
    <xdr:to>
      <xdr:col>18</xdr:col>
      <xdr:colOff>492125</xdr:colOff>
      <xdr:row>75</xdr:row>
      <xdr:rowOff>20269</xdr:rowOff>
    </xdr:to>
    <xdr:sp macro="" textlink="">
      <xdr:nvSpPr>
        <xdr:cNvPr id="634" name="円/楕円 633"/>
        <xdr:cNvSpPr/>
      </xdr:nvSpPr>
      <xdr:spPr>
        <a:xfrm>
          <a:off x="12763500" y="127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36796</xdr:rowOff>
    </xdr:from>
    <xdr:ext cx="534377" cy="259045"/>
    <xdr:sp macro="" textlink="">
      <xdr:nvSpPr>
        <xdr:cNvPr id="635" name="テキスト ボックス 634"/>
        <xdr:cNvSpPr txBox="1"/>
      </xdr:nvSpPr>
      <xdr:spPr>
        <a:xfrm>
          <a:off x="12547111" y="125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93447</xdr:rowOff>
    </xdr:from>
    <xdr:to>
      <xdr:col>23</xdr:col>
      <xdr:colOff>517525</xdr:colOff>
      <xdr:row>98</xdr:row>
      <xdr:rowOff>101905</xdr:rowOff>
    </xdr:to>
    <xdr:cxnSp macro="">
      <xdr:nvCxnSpPr>
        <xdr:cNvPr id="664" name="直線コネクタ 663"/>
        <xdr:cNvCxnSpPr/>
      </xdr:nvCxnSpPr>
      <xdr:spPr>
        <a:xfrm flipV="1">
          <a:off x="15481300" y="16895547"/>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58132</xdr:rowOff>
    </xdr:from>
    <xdr:ext cx="469744" cy="259045"/>
    <xdr:sp macro="" textlink="">
      <xdr:nvSpPr>
        <xdr:cNvPr id="665" name="積立金平均値テキスト"/>
        <xdr:cNvSpPr txBox="1"/>
      </xdr:nvSpPr>
      <xdr:spPr>
        <a:xfrm>
          <a:off x="16370300" y="16517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101905</xdr:rowOff>
    </xdr:from>
    <xdr:to>
      <xdr:col>22</xdr:col>
      <xdr:colOff>365125</xdr:colOff>
      <xdr:row>98</xdr:row>
      <xdr:rowOff>114021</xdr:rowOff>
    </xdr:to>
    <xdr:cxnSp macro="">
      <xdr:nvCxnSpPr>
        <xdr:cNvPr id="667" name="直線コネクタ 666"/>
        <xdr:cNvCxnSpPr/>
      </xdr:nvCxnSpPr>
      <xdr:spPr>
        <a:xfrm flipV="1">
          <a:off x="14592300" y="1690400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69" name="テキスト ボックス 668"/>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70968</xdr:rowOff>
    </xdr:from>
    <xdr:to>
      <xdr:col>21</xdr:col>
      <xdr:colOff>161925</xdr:colOff>
      <xdr:row>98</xdr:row>
      <xdr:rowOff>114021</xdr:rowOff>
    </xdr:to>
    <xdr:cxnSp macro="">
      <xdr:nvCxnSpPr>
        <xdr:cNvPr id="670" name="直線コネクタ 669"/>
        <xdr:cNvCxnSpPr/>
      </xdr:nvCxnSpPr>
      <xdr:spPr>
        <a:xfrm>
          <a:off x="13703300" y="16873068"/>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2" name="テキスト ボックス 671"/>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70968</xdr:rowOff>
    </xdr:from>
    <xdr:to>
      <xdr:col>19</xdr:col>
      <xdr:colOff>644525</xdr:colOff>
      <xdr:row>98</xdr:row>
      <xdr:rowOff>114478</xdr:rowOff>
    </xdr:to>
    <xdr:cxnSp macro="">
      <xdr:nvCxnSpPr>
        <xdr:cNvPr id="673" name="直線コネクタ 672"/>
        <xdr:cNvCxnSpPr/>
      </xdr:nvCxnSpPr>
      <xdr:spPr>
        <a:xfrm flipV="1">
          <a:off x="12814300" y="16873068"/>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5" name="テキスト ボックス 674"/>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42647</xdr:rowOff>
    </xdr:from>
    <xdr:to>
      <xdr:col>23</xdr:col>
      <xdr:colOff>568325</xdr:colOff>
      <xdr:row>98</xdr:row>
      <xdr:rowOff>144247</xdr:rowOff>
    </xdr:to>
    <xdr:sp macro="" textlink="">
      <xdr:nvSpPr>
        <xdr:cNvPr id="683" name="円/楕円 682"/>
        <xdr:cNvSpPr/>
      </xdr:nvSpPr>
      <xdr:spPr>
        <a:xfrm>
          <a:off x="16268700" y="168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129024</xdr:rowOff>
    </xdr:from>
    <xdr:ext cx="469744" cy="259045"/>
    <xdr:sp macro="" textlink="">
      <xdr:nvSpPr>
        <xdr:cNvPr id="684" name="積立金該当値テキスト"/>
        <xdr:cNvSpPr txBox="1"/>
      </xdr:nvSpPr>
      <xdr:spPr>
        <a:xfrm>
          <a:off x="16370300" y="167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51105</xdr:rowOff>
    </xdr:from>
    <xdr:to>
      <xdr:col>22</xdr:col>
      <xdr:colOff>415925</xdr:colOff>
      <xdr:row>98</xdr:row>
      <xdr:rowOff>152705</xdr:rowOff>
    </xdr:to>
    <xdr:sp macro="" textlink="">
      <xdr:nvSpPr>
        <xdr:cNvPr id="685" name="円/楕円 684"/>
        <xdr:cNvSpPr/>
      </xdr:nvSpPr>
      <xdr:spPr>
        <a:xfrm>
          <a:off x="15430500" y="168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143832</xdr:rowOff>
    </xdr:from>
    <xdr:ext cx="469744" cy="259045"/>
    <xdr:sp macro="" textlink="">
      <xdr:nvSpPr>
        <xdr:cNvPr id="686" name="テキスト ボックス 685"/>
        <xdr:cNvSpPr txBox="1"/>
      </xdr:nvSpPr>
      <xdr:spPr>
        <a:xfrm>
          <a:off x="15246427" y="169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63221</xdr:rowOff>
    </xdr:from>
    <xdr:to>
      <xdr:col>21</xdr:col>
      <xdr:colOff>212725</xdr:colOff>
      <xdr:row>98</xdr:row>
      <xdr:rowOff>164821</xdr:rowOff>
    </xdr:to>
    <xdr:sp macro="" textlink="">
      <xdr:nvSpPr>
        <xdr:cNvPr id="687" name="円/楕円 686"/>
        <xdr:cNvSpPr/>
      </xdr:nvSpPr>
      <xdr:spPr>
        <a:xfrm>
          <a:off x="14541500" y="168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155948</xdr:rowOff>
    </xdr:from>
    <xdr:ext cx="469744" cy="259045"/>
    <xdr:sp macro="" textlink="">
      <xdr:nvSpPr>
        <xdr:cNvPr id="688" name="テキスト ボックス 687"/>
        <xdr:cNvSpPr txBox="1"/>
      </xdr:nvSpPr>
      <xdr:spPr>
        <a:xfrm>
          <a:off x="14357427" y="1695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20168</xdr:rowOff>
    </xdr:from>
    <xdr:to>
      <xdr:col>20</xdr:col>
      <xdr:colOff>9525</xdr:colOff>
      <xdr:row>98</xdr:row>
      <xdr:rowOff>121768</xdr:rowOff>
    </xdr:to>
    <xdr:sp macro="" textlink="">
      <xdr:nvSpPr>
        <xdr:cNvPr id="689" name="円/楕円 688"/>
        <xdr:cNvSpPr/>
      </xdr:nvSpPr>
      <xdr:spPr>
        <a:xfrm>
          <a:off x="13652500" y="168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112895</xdr:rowOff>
    </xdr:from>
    <xdr:ext cx="469744" cy="259045"/>
    <xdr:sp macro="" textlink="">
      <xdr:nvSpPr>
        <xdr:cNvPr id="690" name="テキスト ボックス 689"/>
        <xdr:cNvSpPr txBox="1"/>
      </xdr:nvSpPr>
      <xdr:spPr>
        <a:xfrm>
          <a:off x="13468427" y="1691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63678</xdr:rowOff>
    </xdr:from>
    <xdr:to>
      <xdr:col>18</xdr:col>
      <xdr:colOff>492125</xdr:colOff>
      <xdr:row>98</xdr:row>
      <xdr:rowOff>165278</xdr:rowOff>
    </xdr:to>
    <xdr:sp macro="" textlink="">
      <xdr:nvSpPr>
        <xdr:cNvPr id="691" name="円/楕円 690"/>
        <xdr:cNvSpPr/>
      </xdr:nvSpPr>
      <xdr:spPr>
        <a:xfrm>
          <a:off x="12763500" y="168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156405</xdr:rowOff>
    </xdr:from>
    <xdr:ext cx="469744" cy="259045"/>
    <xdr:sp macro="" textlink="">
      <xdr:nvSpPr>
        <xdr:cNvPr id="692" name="テキスト ボックス 691"/>
        <xdr:cNvSpPr txBox="1"/>
      </xdr:nvSpPr>
      <xdr:spPr>
        <a:xfrm>
          <a:off x="12579427" y="169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6" name="直線コネクタ 715"/>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7"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18" name="直線コネクタ 717"/>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19"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0" name="直線コネクタ 719"/>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132271</xdr:rowOff>
    </xdr:from>
    <xdr:to>
      <xdr:col>32</xdr:col>
      <xdr:colOff>187325</xdr:colOff>
      <xdr:row>33</xdr:row>
      <xdr:rowOff>42545</xdr:rowOff>
    </xdr:to>
    <xdr:cxnSp macro="">
      <xdr:nvCxnSpPr>
        <xdr:cNvPr id="721" name="直線コネクタ 720"/>
        <xdr:cNvCxnSpPr/>
      </xdr:nvCxnSpPr>
      <xdr:spPr>
        <a:xfrm>
          <a:off x="21323300" y="5275771"/>
          <a:ext cx="838200" cy="4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27703</xdr:rowOff>
    </xdr:from>
    <xdr:ext cx="469744" cy="259045"/>
    <xdr:sp macro="" textlink="">
      <xdr:nvSpPr>
        <xdr:cNvPr id="722" name="投資及び出資金平均値テキスト"/>
        <xdr:cNvSpPr txBox="1"/>
      </xdr:nvSpPr>
      <xdr:spPr>
        <a:xfrm>
          <a:off x="22212300" y="6199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3" name="フローチャート : 判断 722"/>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132271</xdr:rowOff>
    </xdr:from>
    <xdr:to>
      <xdr:col>31</xdr:col>
      <xdr:colOff>34925</xdr:colOff>
      <xdr:row>31</xdr:row>
      <xdr:rowOff>147891</xdr:rowOff>
    </xdr:to>
    <xdr:cxnSp macro="">
      <xdr:nvCxnSpPr>
        <xdr:cNvPr id="724" name="直線コネクタ 723"/>
        <xdr:cNvCxnSpPr/>
      </xdr:nvCxnSpPr>
      <xdr:spPr>
        <a:xfrm flipV="1">
          <a:off x="20434300" y="5275771"/>
          <a:ext cx="889000" cy="1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5" name="フローチャート : 判断 724"/>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60850</xdr:rowOff>
    </xdr:from>
    <xdr:ext cx="469744" cy="259045"/>
    <xdr:sp macro="" textlink="">
      <xdr:nvSpPr>
        <xdr:cNvPr id="726" name="テキスト ボックス 725"/>
        <xdr:cNvSpPr txBox="1"/>
      </xdr:nvSpPr>
      <xdr:spPr>
        <a:xfrm>
          <a:off x="21088427"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65024</xdr:rowOff>
    </xdr:from>
    <xdr:to>
      <xdr:col>29</xdr:col>
      <xdr:colOff>517525</xdr:colOff>
      <xdr:row>31</xdr:row>
      <xdr:rowOff>147891</xdr:rowOff>
    </xdr:to>
    <xdr:cxnSp macro="">
      <xdr:nvCxnSpPr>
        <xdr:cNvPr id="727" name="直線コネクタ 726"/>
        <xdr:cNvCxnSpPr/>
      </xdr:nvCxnSpPr>
      <xdr:spPr>
        <a:xfrm>
          <a:off x="19545300" y="5379974"/>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28" name="フローチャート : 判断 727"/>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74375</xdr:rowOff>
    </xdr:from>
    <xdr:ext cx="469744" cy="259045"/>
    <xdr:sp macro="" textlink="">
      <xdr:nvSpPr>
        <xdr:cNvPr id="729" name="テキスト ボックス 728"/>
        <xdr:cNvSpPr txBox="1"/>
      </xdr:nvSpPr>
      <xdr:spPr>
        <a:xfrm>
          <a:off x="20199427" y="60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65024</xdr:rowOff>
    </xdr:from>
    <xdr:to>
      <xdr:col>28</xdr:col>
      <xdr:colOff>314325</xdr:colOff>
      <xdr:row>31</xdr:row>
      <xdr:rowOff>92456</xdr:rowOff>
    </xdr:to>
    <xdr:cxnSp macro="">
      <xdr:nvCxnSpPr>
        <xdr:cNvPr id="730" name="直線コネクタ 729"/>
        <xdr:cNvCxnSpPr/>
      </xdr:nvCxnSpPr>
      <xdr:spPr>
        <a:xfrm flipV="1">
          <a:off x="18656300" y="53799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1" name="フローチャート : 判断 730"/>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34942</xdr:rowOff>
    </xdr:from>
    <xdr:ext cx="469744" cy="259045"/>
    <xdr:sp macro="" textlink="">
      <xdr:nvSpPr>
        <xdr:cNvPr id="732" name="テキスト ボックス 731"/>
        <xdr:cNvSpPr txBox="1"/>
      </xdr:nvSpPr>
      <xdr:spPr>
        <a:xfrm>
          <a:off x="1931042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3" name="フローチャート : 判断 732"/>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150385</xdr:rowOff>
    </xdr:from>
    <xdr:ext cx="469744" cy="259045"/>
    <xdr:sp macro="" textlink="">
      <xdr:nvSpPr>
        <xdr:cNvPr id="734" name="テキスト ボックス 733"/>
        <xdr:cNvSpPr txBox="1"/>
      </xdr:nvSpPr>
      <xdr:spPr>
        <a:xfrm>
          <a:off x="184214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163195</xdr:rowOff>
    </xdr:from>
    <xdr:to>
      <xdr:col>32</xdr:col>
      <xdr:colOff>238125</xdr:colOff>
      <xdr:row>33</xdr:row>
      <xdr:rowOff>93345</xdr:rowOff>
    </xdr:to>
    <xdr:sp macro="" textlink="">
      <xdr:nvSpPr>
        <xdr:cNvPr id="740" name="円/楕円 739"/>
        <xdr:cNvSpPr/>
      </xdr:nvSpPr>
      <xdr:spPr>
        <a:xfrm>
          <a:off x="221107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14622</xdr:rowOff>
    </xdr:from>
    <xdr:ext cx="469744" cy="259045"/>
    <xdr:sp macro="" textlink="">
      <xdr:nvSpPr>
        <xdr:cNvPr id="741" name="投資及び出資金該当値テキスト"/>
        <xdr:cNvSpPr txBox="1"/>
      </xdr:nvSpPr>
      <xdr:spPr>
        <a:xfrm>
          <a:off x="22212300" y="550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5,410</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81471</xdr:rowOff>
    </xdr:from>
    <xdr:to>
      <xdr:col>31</xdr:col>
      <xdr:colOff>85725</xdr:colOff>
      <xdr:row>31</xdr:row>
      <xdr:rowOff>11621</xdr:rowOff>
    </xdr:to>
    <xdr:sp macro="" textlink="">
      <xdr:nvSpPr>
        <xdr:cNvPr id="742" name="円/楕円 741"/>
        <xdr:cNvSpPr/>
      </xdr:nvSpPr>
      <xdr:spPr>
        <a:xfrm>
          <a:off x="21272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28148</xdr:rowOff>
    </xdr:from>
    <xdr:ext cx="469744" cy="259045"/>
    <xdr:sp macro="" textlink="">
      <xdr:nvSpPr>
        <xdr:cNvPr id="743" name="テキスト ボックス 742"/>
        <xdr:cNvSpPr txBox="1"/>
      </xdr:nvSpPr>
      <xdr:spPr>
        <a:xfrm>
          <a:off x="21088427"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97091</xdr:rowOff>
    </xdr:from>
    <xdr:to>
      <xdr:col>29</xdr:col>
      <xdr:colOff>568325</xdr:colOff>
      <xdr:row>32</xdr:row>
      <xdr:rowOff>27241</xdr:rowOff>
    </xdr:to>
    <xdr:sp macro="" textlink="">
      <xdr:nvSpPr>
        <xdr:cNvPr id="744" name="円/楕円 743"/>
        <xdr:cNvSpPr/>
      </xdr:nvSpPr>
      <xdr:spPr>
        <a:xfrm>
          <a:off x="20383500" y="54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30</xdr:row>
      <xdr:rowOff>43768</xdr:rowOff>
    </xdr:from>
    <xdr:ext cx="469744" cy="259045"/>
    <xdr:sp macro="" textlink="">
      <xdr:nvSpPr>
        <xdr:cNvPr id="745" name="テキスト ボックス 744"/>
        <xdr:cNvSpPr txBox="1"/>
      </xdr:nvSpPr>
      <xdr:spPr>
        <a:xfrm>
          <a:off x="20199427" y="51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14224</xdr:rowOff>
    </xdr:from>
    <xdr:to>
      <xdr:col>28</xdr:col>
      <xdr:colOff>365125</xdr:colOff>
      <xdr:row>31</xdr:row>
      <xdr:rowOff>115824</xdr:rowOff>
    </xdr:to>
    <xdr:sp macro="" textlink="">
      <xdr:nvSpPr>
        <xdr:cNvPr id="746" name="円/楕円 745"/>
        <xdr:cNvSpPr/>
      </xdr:nvSpPr>
      <xdr:spPr>
        <a:xfrm>
          <a:off x="19494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132351</xdr:rowOff>
    </xdr:from>
    <xdr:ext cx="469744" cy="259045"/>
    <xdr:sp macro="" textlink="">
      <xdr:nvSpPr>
        <xdr:cNvPr id="747" name="テキスト ボックス 746"/>
        <xdr:cNvSpPr txBox="1"/>
      </xdr:nvSpPr>
      <xdr:spPr>
        <a:xfrm>
          <a:off x="19310427"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41656</xdr:rowOff>
    </xdr:from>
    <xdr:to>
      <xdr:col>27</xdr:col>
      <xdr:colOff>161925</xdr:colOff>
      <xdr:row>31</xdr:row>
      <xdr:rowOff>143256</xdr:rowOff>
    </xdr:to>
    <xdr:sp macro="" textlink="">
      <xdr:nvSpPr>
        <xdr:cNvPr id="748" name="円/楕円 747"/>
        <xdr:cNvSpPr/>
      </xdr:nvSpPr>
      <xdr:spPr>
        <a:xfrm>
          <a:off x="18605500" y="535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159783</xdr:rowOff>
    </xdr:from>
    <xdr:ext cx="469744" cy="259045"/>
    <xdr:sp macro="" textlink="">
      <xdr:nvSpPr>
        <xdr:cNvPr id="749" name="テキスト ボックス 748"/>
        <xdr:cNvSpPr txBox="1"/>
      </xdr:nvSpPr>
      <xdr:spPr>
        <a:xfrm>
          <a:off x="18421427" y="51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1" name="直線コネクタ 770"/>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2"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3" name="直線コネクタ 772"/>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4"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5" name="直線コネクタ 774"/>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146193</xdr:rowOff>
    </xdr:from>
    <xdr:to>
      <xdr:col>32</xdr:col>
      <xdr:colOff>187325</xdr:colOff>
      <xdr:row>55</xdr:row>
      <xdr:rowOff>9809</xdr:rowOff>
    </xdr:to>
    <xdr:cxnSp macro="">
      <xdr:nvCxnSpPr>
        <xdr:cNvPr id="776" name="直線コネクタ 775"/>
        <xdr:cNvCxnSpPr/>
      </xdr:nvCxnSpPr>
      <xdr:spPr>
        <a:xfrm>
          <a:off x="21323300" y="9404493"/>
          <a:ext cx="8382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23665</xdr:rowOff>
    </xdr:from>
    <xdr:ext cx="534377" cy="259045"/>
    <xdr:sp macro="" textlink="">
      <xdr:nvSpPr>
        <xdr:cNvPr id="777" name="貸付金平均値テキスト"/>
        <xdr:cNvSpPr txBox="1"/>
      </xdr:nvSpPr>
      <xdr:spPr>
        <a:xfrm>
          <a:off x="22212300" y="9453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78" name="フローチャート : 判断 777"/>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111513</xdr:rowOff>
    </xdr:from>
    <xdr:to>
      <xdr:col>31</xdr:col>
      <xdr:colOff>34925</xdr:colOff>
      <xdr:row>54</xdr:row>
      <xdr:rowOff>146193</xdr:rowOff>
    </xdr:to>
    <xdr:cxnSp macro="">
      <xdr:nvCxnSpPr>
        <xdr:cNvPr id="779" name="直線コネクタ 778"/>
        <xdr:cNvCxnSpPr/>
      </xdr:nvCxnSpPr>
      <xdr:spPr>
        <a:xfrm>
          <a:off x="20434300" y="9369813"/>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0" name="フローチャート : 判断 779"/>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99674</xdr:rowOff>
    </xdr:from>
    <xdr:ext cx="534377" cy="259045"/>
    <xdr:sp macro="" textlink="">
      <xdr:nvSpPr>
        <xdr:cNvPr id="781" name="テキスト ボックス 780"/>
        <xdr:cNvSpPr txBox="1"/>
      </xdr:nvSpPr>
      <xdr:spPr>
        <a:xfrm>
          <a:off x="21056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155062</xdr:rowOff>
    </xdr:from>
    <xdr:to>
      <xdr:col>29</xdr:col>
      <xdr:colOff>517525</xdr:colOff>
      <xdr:row>54</xdr:row>
      <xdr:rowOff>111513</xdr:rowOff>
    </xdr:to>
    <xdr:cxnSp macro="">
      <xdr:nvCxnSpPr>
        <xdr:cNvPr id="782" name="直線コネクタ 781"/>
        <xdr:cNvCxnSpPr/>
      </xdr:nvCxnSpPr>
      <xdr:spPr>
        <a:xfrm>
          <a:off x="19545300" y="9241912"/>
          <a:ext cx="889000" cy="1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3" name="フローチャート : 判断 782"/>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38912</xdr:rowOff>
    </xdr:from>
    <xdr:ext cx="534377" cy="259045"/>
    <xdr:sp macro="" textlink="">
      <xdr:nvSpPr>
        <xdr:cNvPr id="784" name="テキスト ボックス 783"/>
        <xdr:cNvSpPr txBox="1"/>
      </xdr:nvSpPr>
      <xdr:spPr>
        <a:xfrm>
          <a:off x="20167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148455</xdr:rowOff>
    </xdr:from>
    <xdr:to>
      <xdr:col>28</xdr:col>
      <xdr:colOff>314325</xdr:colOff>
      <xdr:row>53</xdr:row>
      <xdr:rowOff>155062</xdr:rowOff>
    </xdr:to>
    <xdr:cxnSp macro="">
      <xdr:nvCxnSpPr>
        <xdr:cNvPr id="785" name="直線コネクタ 784"/>
        <xdr:cNvCxnSpPr/>
      </xdr:nvCxnSpPr>
      <xdr:spPr>
        <a:xfrm>
          <a:off x="18656300" y="8720955"/>
          <a:ext cx="889000" cy="5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6" name="フローチャート : 判断 785"/>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153989</xdr:rowOff>
    </xdr:from>
    <xdr:ext cx="534377" cy="259045"/>
    <xdr:sp macro="" textlink="">
      <xdr:nvSpPr>
        <xdr:cNvPr id="787" name="テキスト ボックス 786"/>
        <xdr:cNvSpPr txBox="1"/>
      </xdr:nvSpPr>
      <xdr:spPr>
        <a:xfrm>
          <a:off x="19278111" y="94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88" name="フローチャート : 判断 787"/>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58526</xdr:rowOff>
    </xdr:from>
    <xdr:ext cx="534377" cy="259045"/>
    <xdr:sp macro="" textlink="">
      <xdr:nvSpPr>
        <xdr:cNvPr id="789" name="テキスト ボックス 788"/>
        <xdr:cNvSpPr txBox="1"/>
      </xdr:nvSpPr>
      <xdr:spPr>
        <a:xfrm>
          <a:off x="18389111" y="93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130459</xdr:rowOff>
    </xdr:from>
    <xdr:to>
      <xdr:col>32</xdr:col>
      <xdr:colOff>238125</xdr:colOff>
      <xdr:row>55</xdr:row>
      <xdr:rowOff>60609</xdr:rowOff>
    </xdr:to>
    <xdr:sp macro="" textlink="">
      <xdr:nvSpPr>
        <xdr:cNvPr id="795" name="円/楕円 794"/>
        <xdr:cNvSpPr/>
      </xdr:nvSpPr>
      <xdr:spPr>
        <a:xfrm>
          <a:off x="22110700" y="93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153336</xdr:rowOff>
    </xdr:from>
    <xdr:ext cx="534377" cy="259045"/>
    <xdr:sp macro="" textlink="">
      <xdr:nvSpPr>
        <xdr:cNvPr id="796" name="貸付金該当値テキスト"/>
        <xdr:cNvSpPr txBox="1"/>
      </xdr:nvSpPr>
      <xdr:spPr>
        <a:xfrm>
          <a:off x="22212300" y="92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28,182</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95393</xdr:rowOff>
    </xdr:from>
    <xdr:to>
      <xdr:col>31</xdr:col>
      <xdr:colOff>85725</xdr:colOff>
      <xdr:row>55</xdr:row>
      <xdr:rowOff>25543</xdr:rowOff>
    </xdr:to>
    <xdr:sp macro="" textlink="">
      <xdr:nvSpPr>
        <xdr:cNvPr id="797" name="円/楕円 796"/>
        <xdr:cNvSpPr/>
      </xdr:nvSpPr>
      <xdr:spPr>
        <a:xfrm>
          <a:off x="21272500" y="9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42070</xdr:rowOff>
    </xdr:from>
    <xdr:ext cx="534377" cy="259045"/>
    <xdr:sp macro="" textlink="">
      <xdr:nvSpPr>
        <xdr:cNvPr id="798" name="テキスト ボックス 797"/>
        <xdr:cNvSpPr txBox="1"/>
      </xdr:nvSpPr>
      <xdr:spPr>
        <a:xfrm>
          <a:off x="21056111" y="912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29,716</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60713</xdr:rowOff>
    </xdr:from>
    <xdr:to>
      <xdr:col>29</xdr:col>
      <xdr:colOff>568325</xdr:colOff>
      <xdr:row>54</xdr:row>
      <xdr:rowOff>162313</xdr:rowOff>
    </xdr:to>
    <xdr:sp macro="" textlink="">
      <xdr:nvSpPr>
        <xdr:cNvPr id="799" name="円/楕円 798"/>
        <xdr:cNvSpPr/>
      </xdr:nvSpPr>
      <xdr:spPr>
        <a:xfrm>
          <a:off x="20383500" y="9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7390</xdr:rowOff>
    </xdr:from>
    <xdr:ext cx="534377" cy="259045"/>
    <xdr:sp macro="" textlink="">
      <xdr:nvSpPr>
        <xdr:cNvPr id="800" name="テキスト ボックス 799"/>
        <xdr:cNvSpPr txBox="1"/>
      </xdr:nvSpPr>
      <xdr:spPr>
        <a:xfrm>
          <a:off x="20167111" y="90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31,233</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104262</xdr:rowOff>
    </xdr:from>
    <xdr:to>
      <xdr:col>28</xdr:col>
      <xdr:colOff>365125</xdr:colOff>
      <xdr:row>54</xdr:row>
      <xdr:rowOff>34412</xdr:rowOff>
    </xdr:to>
    <xdr:sp macro="" textlink="">
      <xdr:nvSpPr>
        <xdr:cNvPr id="801" name="円/楕円 800"/>
        <xdr:cNvSpPr/>
      </xdr:nvSpPr>
      <xdr:spPr>
        <a:xfrm>
          <a:off x="19494500" y="919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50939</xdr:rowOff>
    </xdr:from>
    <xdr:ext cx="534377" cy="259045"/>
    <xdr:sp macro="" textlink="">
      <xdr:nvSpPr>
        <xdr:cNvPr id="802" name="テキスト ボックス 801"/>
        <xdr:cNvSpPr txBox="1"/>
      </xdr:nvSpPr>
      <xdr:spPr>
        <a:xfrm>
          <a:off x="19278111" y="896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36,828</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97655</xdr:rowOff>
    </xdr:from>
    <xdr:to>
      <xdr:col>27</xdr:col>
      <xdr:colOff>161925</xdr:colOff>
      <xdr:row>51</xdr:row>
      <xdr:rowOff>27805</xdr:rowOff>
    </xdr:to>
    <xdr:sp macro="" textlink="">
      <xdr:nvSpPr>
        <xdr:cNvPr id="803" name="円/楕円 802"/>
        <xdr:cNvSpPr/>
      </xdr:nvSpPr>
      <xdr:spPr>
        <a:xfrm>
          <a:off x="18605500" y="86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44332</xdr:rowOff>
    </xdr:from>
    <xdr:ext cx="534377" cy="259045"/>
    <xdr:sp macro="" textlink="">
      <xdr:nvSpPr>
        <xdr:cNvPr id="804" name="テキスト ボックス 803"/>
        <xdr:cNvSpPr txBox="1"/>
      </xdr:nvSpPr>
      <xdr:spPr>
        <a:xfrm>
          <a:off x="18389111" y="84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7" name="直線コネクタ 826"/>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28"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29" name="直線コネクタ 828"/>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0"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1" name="直線コネクタ 830"/>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27457</xdr:rowOff>
    </xdr:from>
    <xdr:to>
      <xdr:col>32</xdr:col>
      <xdr:colOff>187325</xdr:colOff>
      <xdr:row>75</xdr:row>
      <xdr:rowOff>149805</xdr:rowOff>
    </xdr:to>
    <xdr:cxnSp macro="">
      <xdr:nvCxnSpPr>
        <xdr:cNvPr id="832" name="直線コネクタ 831"/>
        <xdr:cNvCxnSpPr/>
      </xdr:nvCxnSpPr>
      <xdr:spPr>
        <a:xfrm>
          <a:off x="21323300" y="12886207"/>
          <a:ext cx="838200" cy="1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135094</xdr:rowOff>
    </xdr:from>
    <xdr:ext cx="534377" cy="259045"/>
    <xdr:sp macro="" textlink="">
      <xdr:nvSpPr>
        <xdr:cNvPr id="833" name="繰出金平均値テキスト"/>
        <xdr:cNvSpPr txBox="1"/>
      </xdr:nvSpPr>
      <xdr:spPr>
        <a:xfrm>
          <a:off x="22212300" y="12650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4" name="フローチャート : 判断 833"/>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27457</xdr:rowOff>
    </xdr:from>
    <xdr:to>
      <xdr:col>31</xdr:col>
      <xdr:colOff>34925</xdr:colOff>
      <xdr:row>75</xdr:row>
      <xdr:rowOff>138511</xdr:rowOff>
    </xdr:to>
    <xdr:cxnSp macro="">
      <xdr:nvCxnSpPr>
        <xdr:cNvPr id="835" name="直線コネクタ 834"/>
        <xdr:cNvCxnSpPr/>
      </xdr:nvCxnSpPr>
      <xdr:spPr>
        <a:xfrm flipV="1">
          <a:off x="20434300" y="12886207"/>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6" name="フローチャート : 判断 835"/>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7" name="テキスト ボックス 836"/>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138511</xdr:rowOff>
    </xdr:from>
    <xdr:to>
      <xdr:col>29</xdr:col>
      <xdr:colOff>517525</xdr:colOff>
      <xdr:row>76</xdr:row>
      <xdr:rowOff>118577</xdr:rowOff>
    </xdr:to>
    <xdr:cxnSp macro="">
      <xdr:nvCxnSpPr>
        <xdr:cNvPr id="838" name="直線コネクタ 837"/>
        <xdr:cNvCxnSpPr/>
      </xdr:nvCxnSpPr>
      <xdr:spPr>
        <a:xfrm flipV="1">
          <a:off x="19545300" y="12997261"/>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39" name="フローチャート : 判断 838"/>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117279</xdr:rowOff>
    </xdr:from>
    <xdr:ext cx="534377" cy="259045"/>
    <xdr:sp macro="" textlink="">
      <xdr:nvSpPr>
        <xdr:cNvPr id="840" name="テキスト ボックス 839"/>
        <xdr:cNvSpPr txBox="1"/>
      </xdr:nvSpPr>
      <xdr:spPr>
        <a:xfrm>
          <a:off x="20167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118577</xdr:rowOff>
    </xdr:from>
    <xdr:to>
      <xdr:col>28</xdr:col>
      <xdr:colOff>314325</xdr:colOff>
      <xdr:row>76</xdr:row>
      <xdr:rowOff>150033</xdr:rowOff>
    </xdr:to>
    <xdr:cxnSp macro="">
      <xdr:nvCxnSpPr>
        <xdr:cNvPr id="841" name="直線コネクタ 840"/>
        <xdr:cNvCxnSpPr/>
      </xdr:nvCxnSpPr>
      <xdr:spPr>
        <a:xfrm flipV="1">
          <a:off x="18656300" y="13148777"/>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2" name="フローチャート : 判断 841"/>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3" name="テキスト ボックス 842"/>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4" name="フローチャート : 判断 843"/>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5" name="テキスト ボックス 844"/>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99004</xdr:rowOff>
    </xdr:from>
    <xdr:to>
      <xdr:col>32</xdr:col>
      <xdr:colOff>238125</xdr:colOff>
      <xdr:row>76</xdr:row>
      <xdr:rowOff>29155</xdr:rowOff>
    </xdr:to>
    <xdr:sp macro="" textlink="">
      <xdr:nvSpPr>
        <xdr:cNvPr id="851" name="円/楕円 850"/>
        <xdr:cNvSpPr/>
      </xdr:nvSpPr>
      <xdr:spPr>
        <a:xfrm>
          <a:off x="221107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77431</xdr:rowOff>
    </xdr:from>
    <xdr:ext cx="534377" cy="259045"/>
    <xdr:sp macro="" textlink="">
      <xdr:nvSpPr>
        <xdr:cNvPr id="852" name="繰出金該当値テキスト"/>
        <xdr:cNvSpPr txBox="1"/>
      </xdr:nvSpPr>
      <xdr:spPr>
        <a:xfrm>
          <a:off x="22212300" y="129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31,029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148107</xdr:rowOff>
    </xdr:from>
    <xdr:to>
      <xdr:col>31</xdr:col>
      <xdr:colOff>85725</xdr:colOff>
      <xdr:row>75</xdr:row>
      <xdr:rowOff>78257</xdr:rowOff>
    </xdr:to>
    <xdr:sp macro="" textlink="">
      <xdr:nvSpPr>
        <xdr:cNvPr id="853" name="円/楕円 852"/>
        <xdr:cNvSpPr/>
      </xdr:nvSpPr>
      <xdr:spPr>
        <a:xfrm>
          <a:off x="21272500" y="12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69384</xdr:rowOff>
    </xdr:from>
    <xdr:ext cx="534377" cy="259045"/>
    <xdr:sp macro="" textlink="">
      <xdr:nvSpPr>
        <xdr:cNvPr id="854" name="テキスト ボックス 853"/>
        <xdr:cNvSpPr txBox="1"/>
      </xdr:nvSpPr>
      <xdr:spPr>
        <a:xfrm>
          <a:off x="21056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87711</xdr:rowOff>
    </xdr:from>
    <xdr:to>
      <xdr:col>29</xdr:col>
      <xdr:colOff>568325</xdr:colOff>
      <xdr:row>76</xdr:row>
      <xdr:rowOff>17861</xdr:rowOff>
    </xdr:to>
    <xdr:sp macro="" textlink="">
      <xdr:nvSpPr>
        <xdr:cNvPr id="855" name="円/楕円 854"/>
        <xdr:cNvSpPr/>
      </xdr:nvSpPr>
      <xdr:spPr>
        <a:xfrm>
          <a:off x="20383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8988</xdr:rowOff>
    </xdr:from>
    <xdr:ext cx="534377" cy="259045"/>
    <xdr:sp macro="" textlink="">
      <xdr:nvSpPr>
        <xdr:cNvPr id="856" name="テキスト ボックス 855"/>
        <xdr:cNvSpPr txBox="1"/>
      </xdr:nvSpPr>
      <xdr:spPr>
        <a:xfrm>
          <a:off x="20167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67777</xdr:rowOff>
    </xdr:from>
    <xdr:to>
      <xdr:col>28</xdr:col>
      <xdr:colOff>365125</xdr:colOff>
      <xdr:row>76</xdr:row>
      <xdr:rowOff>169377</xdr:rowOff>
    </xdr:to>
    <xdr:sp macro="" textlink="">
      <xdr:nvSpPr>
        <xdr:cNvPr id="857" name="円/楕円 856"/>
        <xdr:cNvSpPr/>
      </xdr:nvSpPr>
      <xdr:spPr>
        <a:xfrm>
          <a:off x="19494500" y="13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160504</xdr:rowOff>
    </xdr:from>
    <xdr:ext cx="534377" cy="259045"/>
    <xdr:sp macro="" textlink="">
      <xdr:nvSpPr>
        <xdr:cNvPr id="858" name="テキスト ボックス 857"/>
        <xdr:cNvSpPr txBox="1"/>
      </xdr:nvSpPr>
      <xdr:spPr>
        <a:xfrm>
          <a:off x="19278111" y="1319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99233</xdr:rowOff>
    </xdr:from>
    <xdr:to>
      <xdr:col>27</xdr:col>
      <xdr:colOff>161925</xdr:colOff>
      <xdr:row>77</xdr:row>
      <xdr:rowOff>29383</xdr:rowOff>
    </xdr:to>
    <xdr:sp macro="" textlink="">
      <xdr:nvSpPr>
        <xdr:cNvPr id="859" name="円/楕円 858"/>
        <xdr:cNvSpPr/>
      </xdr:nvSpPr>
      <xdr:spPr>
        <a:xfrm>
          <a:off x="18605500" y="131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20510</xdr:rowOff>
    </xdr:from>
    <xdr:ext cx="534377" cy="259045"/>
    <xdr:sp macro="" textlink="">
      <xdr:nvSpPr>
        <xdr:cNvPr id="860" name="テキスト ボックス 859"/>
        <xdr:cNvSpPr txBox="1"/>
      </xdr:nvSpPr>
      <xdr:spPr>
        <a:xfrm>
          <a:off x="18389111" y="132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歳出決算総額は、住民一人当たり</a:t>
          </a:r>
          <a:r>
            <a:rPr kumimoji="1" lang="en-US" altLang="ja-JP" sz="1300">
              <a:solidFill>
                <a:schemeClr val="dk1"/>
              </a:solidFill>
              <a:effectLst/>
              <a:latin typeface="+mn-ea"/>
              <a:ea typeface="+mn-ea"/>
              <a:cs typeface="+mn-cs"/>
            </a:rPr>
            <a:t>479,836</a:t>
          </a:r>
          <a:r>
            <a:rPr kumimoji="1" lang="ja-JP" altLang="ja-JP" sz="1300">
              <a:solidFill>
                <a:schemeClr val="dk1"/>
              </a:solidFill>
              <a:effectLst/>
              <a:latin typeface="+mn-ea"/>
              <a:ea typeface="+mn-ea"/>
              <a:cs typeface="+mn-cs"/>
            </a:rPr>
            <a:t>円となっている。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主な構成項目である扶助費については、原爆被爆者施策</a:t>
          </a:r>
          <a:r>
            <a:rPr kumimoji="1" lang="ja-JP" altLang="en-US" sz="1300">
              <a:solidFill>
                <a:schemeClr val="dk1"/>
              </a:solidFill>
              <a:effectLst/>
              <a:latin typeface="+mn-ea"/>
              <a:ea typeface="+mn-ea"/>
              <a:cs typeface="+mn-cs"/>
            </a:rPr>
            <a:t>を実施していることなどから</a:t>
          </a:r>
          <a:r>
            <a:rPr kumimoji="1" lang="ja-JP" altLang="ja-JP" sz="1300">
              <a:solidFill>
                <a:schemeClr val="dk1"/>
              </a:solidFill>
              <a:effectLst/>
              <a:latin typeface="+mn-ea"/>
              <a:ea typeface="+mn-ea"/>
              <a:cs typeface="+mn-cs"/>
            </a:rPr>
            <a:t>、類似団体平均と比較して高い水準で推移している。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また、災害復旧事業費については、平成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年度に発生した豪雨災害からの復旧に係る経費が生じている。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1,193,857
1,176,642
906.53
577,188,080
572,855,024
2,448,922
283,365,731
1,005,394,631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222.8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141333</xdr:rowOff>
    </xdr:from>
    <xdr:to>
      <xdr:col>6</xdr:col>
      <xdr:colOff>511175</xdr:colOff>
      <xdr:row>34</xdr:row>
      <xdr:rowOff>77651</xdr:rowOff>
    </xdr:to>
    <xdr:cxnSp macro="">
      <xdr:nvCxnSpPr>
        <xdr:cNvPr id="63" name="直線コネクタ 62"/>
        <xdr:cNvCxnSpPr/>
      </xdr:nvCxnSpPr>
      <xdr:spPr>
        <a:xfrm>
          <a:off x="3797300" y="5799183"/>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141333</xdr:rowOff>
    </xdr:from>
    <xdr:to>
      <xdr:col>5</xdr:col>
      <xdr:colOff>358775</xdr:colOff>
      <xdr:row>34</xdr:row>
      <xdr:rowOff>103777</xdr:rowOff>
    </xdr:to>
    <xdr:cxnSp macro="">
      <xdr:nvCxnSpPr>
        <xdr:cNvPr id="66" name="直線コネクタ 65"/>
        <xdr:cNvCxnSpPr/>
      </xdr:nvCxnSpPr>
      <xdr:spPr>
        <a:xfrm flipV="1">
          <a:off x="2908300" y="579918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103777</xdr:rowOff>
    </xdr:from>
    <xdr:to>
      <xdr:col>4</xdr:col>
      <xdr:colOff>155575</xdr:colOff>
      <xdr:row>34</xdr:row>
      <xdr:rowOff>107043</xdr:rowOff>
    </xdr:to>
    <xdr:cxnSp macro="">
      <xdr:nvCxnSpPr>
        <xdr:cNvPr id="69" name="直線コネクタ 68"/>
        <xdr:cNvCxnSpPr/>
      </xdr:nvCxnSpPr>
      <xdr:spPr>
        <a:xfrm flipV="1">
          <a:off x="2019300" y="59330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157661</xdr:rowOff>
    </xdr:from>
    <xdr:to>
      <xdr:col>2</xdr:col>
      <xdr:colOff>638175</xdr:colOff>
      <xdr:row>34</xdr:row>
      <xdr:rowOff>107043</xdr:rowOff>
    </xdr:to>
    <xdr:cxnSp macro="">
      <xdr:nvCxnSpPr>
        <xdr:cNvPr id="72" name="直線コネクタ 71"/>
        <xdr:cNvCxnSpPr/>
      </xdr:nvCxnSpPr>
      <xdr:spPr>
        <a:xfrm>
          <a:off x="1130300" y="5815511"/>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26851</xdr:rowOff>
    </xdr:from>
    <xdr:to>
      <xdr:col>6</xdr:col>
      <xdr:colOff>561975</xdr:colOff>
      <xdr:row>34</xdr:row>
      <xdr:rowOff>128451</xdr:rowOff>
    </xdr:to>
    <xdr:sp macro="" textlink="">
      <xdr:nvSpPr>
        <xdr:cNvPr id="82" name="円/楕円 81"/>
        <xdr:cNvSpPr/>
      </xdr:nvSpPr>
      <xdr:spPr>
        <a:xfrm>
          <a:off x="45847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49728</xdr:rowOff>
    </xdr:from>
    <xdr:ext cx="469744" cy="259045"/>
    <xdr:sp macro="" textlink="">
      <xdr:nvSpPr>
        <xdr:cNvPr id="83" name="議会費該当値テキスト"/>
        <xdr:cNvSpPr txBox="1"/>
      </xdr:nvSpPr>
      <xdr:spPr>
        <a:xfrm>
          <a:off x="4686300" y="57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90533</xdr:rowOff>
    </xdr:from>
    <xdr:to>
      <xdr:col>5</xdr:col>
      <xdr:colOff>409575</xdr:colOff>
      <xdr:row>34</xdr:row>
      <xdr:rowOff>20683</xdr:rowOff>
    </xdr:to>
    <xdr:sp macro="" textlink="">
      <xdr:nvSpPr>
        <xdr:cNvPr id="84" name="円/楕円 83"/>
        <xdr:cNvSpPr/>
      </xdr:nvSpPr>
      <xdr:spPr>
        <a:xfrm>
          <a:off x="3746500" y="5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37210</xdr:rowOff>
    </xdr:from>
    <xdr:ext cx="469744" cy="259045"/>
    <xdr:sp macro="" textlink="">
      <xdr:nvSpPr>
        <xdr:cNvPr id="85" name="テキスト ボックス 84"/>
        <xdr:cNvSpPr txBox="1"/>
      </xdr:nvSpPr>
      <xdr:spPr>
        <a:xfrm>
          <a:off x="3562427"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52977</xdr:rowOff>
    </xdr:from>
    <xdr:to>
      <xdr:col>4</xdr:col>
      <xdr:colOff>206375</xdr:colOff>
      <xdr:row>34</xdr:row>
      <xdr:rowOff>154577</xdr:rowOff>
    </xdr:to>
    <xdr:sp macro="" textlink="">
      <xdr:nvSpPr>
        <xdr:cNvPr id="86" name="円/楕円 85"/>
        <xdr:cNvSpPr/>
      </xdr:nvSpPr>
      <xdr:spPr>
        <a:xfrm>
          <a:off x="2857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171104</xdr:rowOff>
    </xdr:from>
    <xdr:ext cx="469744" cy="259045"/>
    <xdr:sp macro="" textlink="">
      <xdr:nvSpPr>
        <xdr:cNvPr id="87" name="テキスト ボックス 86"/>
        <xdr:cNvSpPr txBox="1"/>
      </xdr:nvSpPr>
      <xdr:spPr>
        <a:xfrm>
          <a:off x="2673427"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56243</xdr:rowOff>
    </xdr:from>
    <xdr:to>
      <xdr:col>3</xdr:col>
      <xdr:colOff>3175</xdr:colOff>
      <xdr:row>34</xdr:row>
      <xdr:rowOff>157843</xdr:rowOff>
    </xdr:to>
    <xdr:sp macro="" textlink="">
      <xdr:nvSpPr>
        <xdr:cNvPr id="88" name="円/楕円 87"/>
        <xdr:cNvSpPr/>
      </xdr:nvSpPr>
      <xdr:spPr>
        <a:xfrm>
          <a:off x="1968500" y="58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2920</xdr:rowOff>
    </xdr:from>
    <xdr:ext cx="469744" cy="259045"/>
    <xdr:sp macro="" textlink="">
      <xdr:nvSpPr>
        <xdr:cNvPr id="89" name="テキスト ボックス 88"/>
        <xdr:cNvSpPr txBox="1"/>
      </xdr:nvSpPr>
      <xdr:spPr>
        <a:xfrm>
          <a:off x="1784427"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106861</xdr:rowOff>
    </xdr:from>
    <xdr:to>
      <xdr:col>1</xdr:col>
      <xdr:colOff>485775</xdr:colOff>
      <xdr:row>34</xdr:row>
      <xdr:rowOff>37011</xdr:rowOff>
    </xdr:to>
    <xdr:sp macro="" textlink="">
      <xdr:nvSpPr>
        <xdr:cNvPr id="90" name="円/楕円 89"/>
        <xdr:cNvSpPr/>
      </xdr:nvSpPr>
      <xdr:spPr>
        <a:xfrm>
          <a:off x="1079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53538</xdr:rowOff>
    </xdr:from>
    <xdr:ext cx="469744" cy="259045"/>
    <xdr:sp macro="" textlink="">
      <xdr:nvSpPr>
        <xdr:cNvPr id="91" name="テキスト ボックス 90"/>
        <xdr:cNvSpPr txBox="1"/>
      </xdr:nvSpPr>
      <xdr:spPr>
        <a:xfrm>
          <a:off x="895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20051</xdr:rowOff>
    </xdr:from>
    <xdr:to>
      <xdr:col>6</xdr:col>
      <xdr:colOff>511175</xdr:colOff>
      <xdr:row>57</xdr:row>
      <xdr:rowOff>22702</xdr:rowOff>
    </xdr:to>
    <xdr:cxnSp macro="">
      <xdr:nvCxnSpPr>
        <xdr:cNvPr id="119" name="直線コネクタ 118"/>
        <xdr:cNvCxnSpPr/>
      </xdr:nvCxnSpPr>
      <xdr:spPr>
        <a:xfrm flipV="1">
          <a:off x="3797300" y="9792701"/>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141633</xdr:rowOff>
    </xdr:from>
    <xdr:ext cx="534377" cy="259045"/>
    <xdr:sp macro="" textlink="">
      <xdr:nvSpPr>
        <xdr:cNvPr id="120" name="総務費平均値テキスト"/>
        <xdr:cNvSpPr txBox="1"/>
      </xdr:nvSpPr>
      <xdr:spPr>
        <a:xfrm>
          <a:off x="4686300" y="9399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22702</xdr:rowOff>
    </xdr:from>
    <xdr:to>
      <xdr:col>5</xdr:col>
      <xdr:colOff>358775</xdr:colOff>
      <xdr:row>57</xdr:row>
      <xdr:rowOff>112360</xdr:rowOff>
    </xdr:to>
    <xdr:cxnSp macro="">
      <xdr:nvCxnSpPr>
        <xdr:cNvPr id="122" name="直線コネクタ 121"/>
        <xdr:cNvCxnSpPr/>
      </xdr:nvCxnSpPr>
      <xdr:spPr>
        <a:xfrm flipV="1">
          <a:off x="2908300" y="9795352"/>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139864</xdr:rowOff>
    </xdr:from>
    <xdr:ext cx="534377" cy="259045"/>
    <xdr:sp macro="" textlink="">
      <xdr:nvSpPr>
        <xdr:cNvPr id="124" name="テキスト ボックス 123"/>
        <xdr:cNvSpPr txBox="1"/>
      </xdr:nvSpPr>
      <xdr:spPr>
        <a:xfrm>
          <a:off x="3530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24440</xdr:rowOff>
    </xdr:from>
    <xdr:to>
      <xdr:col>4</xdr:col>
      <xdr:colOff>155575</xdr:colOff>
      <xdr:row>57</xdr:row>
      <xdr:rowOff>112360</xdr:rowOff>
    </xdr:to>
    <xdr:cxnSp macro="">
      <xdr:nvCxnSpPr>
        <xdr:cNvPr id="125" name="直線コネクタ 124"/>
        <xdr:cNvCxnSpPr/>
      </xdr:nvCxnSpPr>
      <xdr:spPr>
        <a:xfrm>
          <a:off x="2019300" y="9797090"/>
          <a:ext cx="8890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171228</xdr:rowOff>
    </xdr:from>
    <xdr:ext cx="534377" cy="259045"/>
    <xdr:sp macro="" textlink="">
      <xdr:nvSpPr>
        <xdr:cNvPr id="127" name="テキスト ボックス 126"/>
        <xdr:cNvSpPr txBox="1"/>
      </xdr:nvSpPr>
      <xdr:spPr>
        <a:xfrm>
          <a:off x="2641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155199</xdr:rowOff>
    </xdr:from>
    <xdr:to>
      <xdr:col>2</xdr:col>
      <xdr:colOff>638175</xdr:colOff>
      <xdr:row>57</xdr:row>
      <xdr:rowOff>24440</xdr:rowOff>
    </xdr:to>
    <xdr:cxnSp macro="">
      <xdr:nvCxnSpPr>
        <xdr:cNvPr id="128" name="直線コネクタ 127"/>
        <xdr:cNvCxnSpPr/>
      </xdr:nvCxnSpPr>
      <xdr:spPr>
        <a:xfrm>
          <a:off x="1130300" y="9756399"/>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140701</xdr:rowOff>
    </xdr:from>
    <xdr:to>
      <xdr:col>6</xdr:col>
      <xdr:colOff>561975</xdr:colOff>
      <xdr:row>57</xdr:row>
      <xdr:rowOff>70851</xdr:rowOff>
    </xdr:to>
    <xdr:sp macro="" textlink="">
      <xdr:nvSpPr>
        <xdr:cNvPr id="138" name="円/楕円 137"/>
        <xdr:cNvSpPr/>
      </xdr:nvSpPr>
      <xdr:spPr>
        <a:xfrm>
          <a:off x="4584700" y="97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55628</xdr:rowOff>
    </xdr:from>
    <xdr:ext cx="534377" cy="259045"/>
    <xdr:sp macro="" textlink="">
      <xdr:nvSpPr>
        <xdr:cNvPr id="139" name="総務費該当値テキスト"/>
        <xdr:cNvSpPr txBox="1"/>
      </xdr:nvSpPr>
      <xdr:spPr>
        <a:xfrm>
          <a:off x="4686300" y="96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143352</xdr:rowOff>
    </xdr:from>
    <xdr:to>
      <xdr:col>5</xdr:col>
      <xdr:colOff>409575</xdr:colOff>
      <xdr:row>57</xdr:row>
      <xdr:rowOff>73502</xdr:rowOff>
    </xdr:to>
    <xdr:sp macro="" textlink="">
      <xdr:nvSpPr>
        <xdr:cNvPr id="140" name="円/楕円 139"/>
        <xdr:cNvSpPr/>
      </xdr:nvSpPr>
      <xdr:spPr>
        <a:xfrm>
          <a:off x="3746500" y="9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64629</xdr:rowOff>
    </xdr:from>
    <xdr:ext cx="534377" cy="259045"/>
    <xdr:sp macro="" textlink="">
      <xdr:nvSpPr>
        <xdr:cNvPr id="141" name="テキスト ボックス 140"/>
        <xdr:cNvSpPr txBox="1"/>
      </xdr:nvSpPr>
      <xdr:spPr>
        <a:xfrm>
          <a:off x="3530111" y="9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61560</xdr:rowOff>
    </xdr:from>
    <xdr:to>
      <xdr:col>4</xdr:col>
      <xdr:colOff>206375</xdr:colOff>
      <xdr:row>57</xdr:row>
      <xdr:rowOff>163160</xdr:rowOff>
    </xdr:to>
    <xdr:sp macro="" textlink="">
      <xdr:nvSpPr>
        <xdr:cNvPr id="142" name="円/楕円 141"/>
        <xdr:cNvSpPr/>
      </xdr:nvSpPr>
      <xdr:spPr>
        <a:xfrm>
          <a:off x="2857500" y="98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154287</xdr:rowOff>
    </xdr:from>
    <xdr:ext cx="534377" cy="259045"/>
    <xdr:sp macro="" textlink="">
      <xdr:nvSpPr>
        <xdr:cNvPr id="143" name="テキスト ボックス 142"/>
        <xdr:cNvSpPr txBox="1"/>
      </xdr:nvSpPr>
      <xdr:spPr>
        <a:xfrm>
          <a:off x="2641111" y="992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145090</xdr:rowOff>
    </xdr:from>
    <xdr:to>
      <xdr:col>3</xdr:col>
      <xdr:colOff>3175</xdr:colOff>
      <xdr:row>57</xdr:row>
      <xdr:rowOff>75240</xdr:rowOff>
    </xdr:to>
    <xdr:sp macro="" textlink="">
      <xdr:nvSpPr>
        <xdr:cNvPr id="144" name="円/楕円 143"/>
        <xdr:cNvSpPr/>
      </xdr:nvSpPr>
      <xdr:spPr>
        <a:xfrm>
          <a:off x="1968500" y="97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66367</xdr:rowOff>
    </xdr:from>
    <xdr:ext cx="534377" cy="259045"/>
    <xdr:sp macro="" textlink="">
      <xdr:nvSpPr>
        <xdr:cNvPr id="145" name="テキスト ボックス 144"/>
        <xdr:cNvSpPr txBox="1"/>
      </xdr:nvSpPr>
      <xdr:spPr>
        <a:xfrm>
          <a:off x="1752111" y="98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104399</xdr:rowOff>
    </xdr:from>
    <xdr:to>
      <xdr:col>1</xdr:col>
      <xdr:colOff>485775</xdr:colOff>
      <xdr:row>57</xdr:row>
      <xdr:rowOff>34549</xdr:rowOff>
    </xdr:to>
    <xdr:sp macro="" textlink="">
      <xdr:nvSpPr>
        <xdr:cNvPr id="146" name="円/楕円 145"/>
        <xdr:cNvSpPr/>
      </xdr:nvSpPr>
      <xdr:spPr>
        <a:xfrm>
          <a:off x="1079500" y="97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25676</xdr:rowOff>
    </xdr:from>
    <xdr:ext cx="534377" cy="259045"/>
    <xdr:sp macro="" textlink="">
      <xdr:nvSpPr>
        <xdr:cNvPr id="147" name="テキスト ボックス 146"/>
        <xdr:cNvSpPr txBox="1"/>
      </xdr:nvSpPr>
      <xdr:spPr>
        <a:xfrm>
          <a:off x="863111" y="979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82789</xdr:rowOff>
    </xdr:from>
    <xdr:to>
      <xdr:col>6</xdr:col>
      <xdr:colOff>511175</xdr:colOff>
      <xdr:row>76</xdr:row>
      <xdr:rowOff>128445</xdr:rowOff>
    </xdr:to>
    <xdr:cxnSp macro="">
      <xdr:nvCxnSpPr>
        <xdr:cNvPr id="179" name="直線コネクタ 178"/>
        <xdr:cNvCxnSpPr/>
      </xdr:nvCxnSpPr>
      <xdr:spPr>
        <a:xfrm flipV="1">
          <a:off x="3797300" y="13112989"/>
          <a:ext cx="8382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50708</xdr:rowOff>
    </xdr:from>
    <xdr:ext cx="599010" cy="259045"/>
    <xdr:sp macro="" textlink="">
      <xdr:nvSpPr>
        <xdr:cNvPr id="180" name="民生費平均値テキスト"/>
        <xdr:cNvSpPr txBox="1"/>
      </xdr:nvSpPr>
      <xdr:spPr>
        <a:xfrm>
          <a:off x="4686300" y="1273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128445</xdr:rowOff>
    </xdr:from>
    <xdr:to>
      <xdr:col>5</xdr:col>
      <xdr:colOff>358775</xdr:colOff>
      <xdr:row>76</xdr:row>
      <xdr:rowOff>143411</xdr:rowOff>
    </xdr:to>
    <xdr:cxnSp macro="">
      <xdr:nvCxnSpPr>
        <xdr:cNvPr id="182" name="直線コネクタ 181"/>
        <xdr:cNvCxnSpPr/>
      </xdr:nvCxnSpPr>
      <xdr:spPr>
        <a:xfrm flipV="1">
          <a:off x="2908300" y="13158645"/>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143411</xdr:rowOff>
    </xdr:from>
    <xdr:to>
      <xdr:col>4</xdr:col>
      <xdr:colOff>155575</xdr:colOff>
      <xdr:row>77</xdr:row>
      <xdr:rowOff>91182</xdr:rowOff>
    </xdr:to>
    <xdr:cxnSp macro="">
      <xdr:nvCxnSpPr>
        <xdr:cNvPr id="185" name="直線コネクタ 184"/>
        <xdr:cNvCxnSpPr/>
      </xdr:nvCxnSpPr>
      <xdr:spPr>
        <a:xfrm flipV="1">
          <a:off x="2019300" y="13173611"/>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91182</xdr:rowOff>
    </xdr:from>
    <xdr:to>
      <xdr:col>2</xdr:col>
      <xdr:colOff>638175</xdr:colOff>
      <xdr:row>77</xdr:row>
      <xdr:rowOff>109417</xdr:rowOff>
    </xdr:to>
    <xdr:cxnSp macro="">
      <xdr:nvCxnSpPr>
        <xdr:cNvPr id="188" name="直線コネクタ 187"/>
        <xdr:cNvCxnSpPr/>
      </xdr:nvCxnSpPr>
      <xdr:spPr>
        <a:xfrm flipV="1">
          <a:off x="1130300" y="1329283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31989</xdr:rowOff>
    </xdr:from>
    <xdr:to>
      <xdr:col>6</xdr:col>
      <xdr:colOff>561975</xdr:colOff>
      <xdr:row>76</xdr:row>
      <xdr:rowOff>133589</xdr:rowOff>
    </xdr:to>
    <xdr:sp macro="" textlink="">
      <xdr:nvSpPr>
        <xdr:cNvPr id="198" name="円/楕円 197"/>
        <xdr:cNvSpPr/>
      </xdr:nvSpPr>
      <xdr:spPr>
        <a:xfrm>
          <a:off x="4584700" y="130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10416</xdr:rowOff>
    </xdr:from>
    <xdr:ext cx="599010" cy="259045"/>
    <xdr:sp macro="" textlink="">
      <xdr:nvSpPr>
        <xdr:cNvPr id="199" name="民生費該当値テキスト"/>
        <xdr:cNvSpPr txBox="1"/>
      </xdr:nvSpPr>
      <xdr:spPr>
        <a:xfrm>
          <a:off x="4686300" y="1304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168,728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77645</xdr:rowOff>
    </xdr:from>
    <xdr:to>
      <xdr:col>5</xdr:col>
      <xdr:colOff>409575</xdr:colOff>
      <xdr:row>77</xdr:row>
      <xdr:rowOff>7795</xdr:rowOff>
    </xdr:to>
    <xdr:sp macro="" textlink="">
      <xdr:nvSpPr>
        <xdr:cNvPr id="200" name="円/楕円 199"/>
        <xdr:cNvSpPr/>
      </xdr:nvSpPr>
      <xdr:spPr>
        <a:xfrm>
          <a:off x="37465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170372</xdr:rowOff>
    </xdr:from>
    <xdr:ext cx="599010" cy="259045"/>
    <xdr:sp macro="" textlink="">
      <xdr:nvSpPr>
        <xdr:cNvPr id="201" name="テキスト ボックス 200"/>
        <xdr:cNvSpPr txBox="1"/>
      </xdr:nvSpPr>
      <xdr:spPr>
        <a:xfrm>
          <a:off x="3497794" y="13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164,534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92611</xdr:rowOff>
    </xdr:from>
    <xdr:to>
      <xdr:col>4</xdr:col>
      <xdr:colOff>206375</xdr:colOff>
      <xdr:row>77</xdr:row>
      <xdr:rowOff>22761</xdr:rowOff>
    </xdr:to>
    <xdr:sp macro="" textlink="">
      <xdr:nvSpPr>
        <xdr:cNvPr id="202" name="円/楕円 201"/>
        <xdr:cNvSpPr/>
      </xdr:nvSpPr>
      <xdr:spPr>
        <a:xfrm>
          <a:off x="2857500" y="131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13888</xdr:rowOff>
    </xdr:from>
    <xdr:ext cx="599010" cy="259045"/>
    <xdr:sp macro="" textlink="">
      <xdr:nvSpPr>
        <xdr:cNvPr id="203" name="テキスト ボックス 202"/>
        <xdr:cNvSpPr txBox="1"/>
      </xdr:nvSpPr>
      <xdr:spPr>
        <a:xfrm>
          <a:off x="2608794" y="132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40382</xdr:rowOff>
    </xdr:from>
    <xdr:to>
      <xdr:col>3</xdr:col>
      <xdr:colOff>3175</xdr:colOff>
      <xdr:row>77</xdr:row>
      <xdr:rowOff>141982</xdr:rowOff>
    </xdr:to>
    <xdr:sp macro="" textlink="">
      <xdr:nvSpPr>
        <xdr:cNvPr id="204" name="円/楕円 203"/>
        <xdr:cNvSpPr/>
      </xdr:nvSpPr>
      <xdr:spPr>
        <a:xfrm>
          <a:off x="1968500" y="132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133109</xdr:rowOff>
    </xdr:from>
    <xdr:ext cx="599010" cy="259045"/>
    <xdr:sp macro="" textlink="">
      <xdr:nvSpPr>
        <xdr:cNvPr id="205" name="テキスト ボックス 204"/>
        <xdr:cNvSpPr txBox="1"/>
      </xdr:nvSpPr>
      <xdr:spPr>
        <a:xfrm>
          <a:off x="1719794" y="1333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58617</xdr:rowOff>
    </xdr:from>
    <xdr:to>
      <xdr:col>1</xdr:col>
      <xdr:colOff>485775</xdr:colOff>
      <xdr:row>77</xdr:row>
      <xdr:rowOff>160217</xdr:rowOff>
    </xdr:to>
    <xdr:sp macro="" textlink="">
      <xdr:nvSpPr>
        <xdr:cNvPr id="206" name="円/楕円 205"/>
        <xdr:cNvSpPr/>
      </xdr:nvSpPr>
      <xdr:spPr>
        <a:xfrm>
          <a:off x="1079500" y="132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151344</xdr:rowOff>
    </xdr:from>
    <xdr:ext cx="599010" cy="259045"/>
    <xdr:sp macro="" textlink="">
      <xdr:nvSpPr>
        <xdr:cNvPr id="207" name="テキスト ボックス 206"/>
        <xdr:cNvSpPr txBox="1"/>
      </xdr:nvSpPr>
      <xdr:spPr>
        <a:xfrm>
          <a:off x="830794" y="133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42965</xdr:rowOff>
    </xdr:from>
    <xdr:to>
      <xdr:col>6</xdr:col>
      <xdr:colOff>511175</xdr:colOff>
      <xdr:row>91</xdr:row>
      <xdr:rowOff>3226</xdr:rowOff>
    </xdr:to>
    <xdr:cxnSp macro="">
      <xdr:nvCxnSpPr>
        <xdr:cNvPr id="237" name="直線コネクタ 236"/>
        <xdr:cNvCxnSpPr/>
      </xdr:nvCxnSpPr>
      <xdr:spPr>
        <a:xfrm>
          <a:off x="3797300" y="15473465"/>
          <a:ext cx="838200" cy="1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1337</xdr:rowOff>
    </xdr:from>
    <xdr:ext cx="534377" cy="259045"/>
    <xdr:sp macro="" textlink="">
      <xdr:nvSpPr>
        <xdr:cNvPr id="238" name="衛生費平均値テキスト"/>
        <xdr:cNvSpPr txBox="1"/>
      </xdr:nvSpPr>
      <xdr:spPr>
        <a:xfrm>
          <a:off x="4686300" y="1646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42965</xdr:rowOff>
    </xdr:from>
    <xdr:to>
      <xdr:col>5</xdr:col>
      <xdr:colOff>358775</xdr:colOff>
      <xdr:row>90</xdr:row>
      <xdr:rowOff>91960</xdr:rowOff>
    </xdr:to>
    <xdr:cxnSp macro="">
      <xdr:nvCxnSpPr>
        <xdr:cNvPr id="240" name="直線コネクタ 239"/>
        <xdr:cNvCxnSpPr/>
      </xdr:nvCxnSpPr>
      <xdr:spPr>
        <a:xfrm flipV="1">
          <a:off x="2908300" y="15473465"/>
          <a:ext cx="889000" cy="4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121581</xdr:rowOff>
    </xdr:from>
    <xdr:ext cx="534377" cy="259045"/>
    <xdr:sp macro="" textlink="">
      <xdr:nvSpPr>
        <xdr:cNvPr id="242" name="テキスト ボックス 241"/>
        <xdr:cNvSpPr txBox="1"/>
      </xdr:nvSpPr>
      <xdr:spPr>
        <a:xfrm>
          <a:off x="3530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91960</xdr:rowOff>
    </xdr:from>
    <xdr:to>
      <xdr:col>4</xdr:col>
      <xdr:colOff>155575</xdr:colOff>
      <xdr:row>91</xdr:row>
      <xdr:rowOff>51918</xdr:rowOff>
    </xdr:to>
    <xdr:cxnSp macro="">
      <xdr:nvCxnSpPr>
        <xdr:cNvPr id="243" name="直線コネクタ 242"/>
        <xdr:cNvCxnSpPr/>
      </xdr:nvCxnSpPr>
      <xdr:spPr>
        <a:xfrm flipV="1">
          <a:off x="2019300" y="15522460"/>
          <a:ext cx="889000" cy="13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89006</xdr:rowOff>
    </xdr:from>
    <xdr:ext cx="534377" cy="259045"/>
    <xdr:sp macro="" textlink="">
      <xdr:nvSpPr>
        <xdr:cNvPr id="245" name="テキスト ボックス 244"/>
        <xdr:cNvSpPr txBox="1"/>
      </xdr:nvSpPr>
      <xdr:spPr>
        <a:xfrm>
          <a:off x="2641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89</xdr:row>
      <xdr:rowOff>165760</xdr:rowOff>
    </xdr:from>
    <xdr:to>
      <xdr:col>2</xdr:col>
      <xdr:colOff>638175</xdr:colOff>
      <xdr:row>91</xdr:row>
      <xdr:rowOff>51918</xdr:rowOff>
    </xdr:to>
    <xdr:cxnSp macro="">
      <xdr:nvCxnSpPr>
        <xdr:cNvPr id="246" name="直線コネクタ 245"/>
        <xdr:cNvCxnSpPr/>
      </xdr:nvCxnSpPr>
      <xdr:spPr>
        <a:xfrm>
          <a:off x="1130300" y="15424810"/>
          <a:ext cx="889000" cy="2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159148</xdr:rowOff>
    </xdr:from>
    <xdr:ext cx="534377" cy="259045"/>
    <xdr:sp macro="" textlink="">
      <xdr:nvSpPr>
        <xdr:cNvPr id="248" name="テキスト ボックス 247"/>
        <xdr:cNvSpPr txBox="1"/>
      </xdr:nvSpPr>
      <xdr:spPr>
        <a:xfrm>
          <a:off x="1752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152480</xdr:rowOff>
    </xdr:from>
    <xdr:ext cx="534377" cy="259045"/>
    <xdr:sp macro="" textlink="">
      <xdr:nvSpPr>
        <xdr:cNvPr id="250" name="テキスト ボックス 249"/>
        <xdr:cNvSpPr txBox="1"/>
      </xdr:nvSpPr>
      <xdr:spPr>
        <a:xfrm>
          <a:off x="863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123876</xdr:rowOff>
    </xdr:from>
    <xdr:to>
      <xdr:col>6</xdr:col>
      <xdr:colOff>561975</xdr:colOff>
      <xdr:row>91</xdr:row>
      <xdr:rowOff>54026</xdr:rowOff>
    </xdr:to>
    <xdr:sp macro="" textlink="">
      <xdr:nvSpPr>
        <xdr:cNvPr id="256" name="円/楕円 255"/>
        <xdr:cNvSpPr/>
      </xdr:nvSpPr>
      <xdr:spPr>
        <a:xfrm>
          <a:off x="4584700" y="155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38803</xdr:rowOff>
    </xdr:from>
    <xdr:ext cx="534377" cy="259045"/>
    <xdr:sp macro="" textlink="">
      <xdr:nvSpPr>
        <xdr:cNvPr id="257" name="衛生費該当値テキスト"/>
        <xdr:cNvSpPr txBox="1"/>
      </xdr:nvSpPr>
      <xdr:spPr>
        <a:xfrm>
          <a:off x="4686300" y="154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57,082</a:t>
          </a:r>
          <a:endParaRPr kumimoji="1" lang="ja-JP" altLang="en-US" sz="1000" b="1">
            <a:solidFill>
              <a:srgbClr val="FF0000"/>
            </a:solidFill>
            <a:latin typeface="ＭＳ Ｐゴシック"/>
          </a:endParaRPr>
        </a:p>
      </xdr:txBody>
    </xdr:sp>
    <xdr:clientData/>
  </xdr:oneCellAnchor>
  <xdr:twoCellAnchor>
    <xdr:from>
      <xdr:col>5</xdr:col>
      <xdr:colOff>307975</xdr:colOff>
      <xdr:row>89</xdr:row>
      <xdr:rowOff>163615</xdr:rowOff>
    </xdr:from>
    <xdr:to>
      <xdr:col>5</xdr:col>
      <xdr:colOff>409575</xdr:colOff>
      <xdr:row>90</xdr:row>
      <xdr:rowOff>93765</xdr:rowOff>
    </xdr:to>
    <xdr:sp macro="" textlink="">
      <xdr:nvSpPr>
        <xdr:cNvPr id="258" name="円/楕円 257"/>
        <xdr:cNvSpPr/>
      </xdr:nvSpPr>
      <xdr:spPr>
        <a:xfrm>
          <a:off x="3746500" y="1542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88</xdr:row>
      <xdr:rowOff>110292</xdr:rowOff>
    </xdr:from>
    <xdr:ext cx="534377" cy="259045"/>
    <xdr:sp macro="" textlink="">
      <xdr:nvSpPr>
        <xdr:cNvPr id="259" name="テキスト ボックス 258"/>
        <xdr:cNvSpPr txBox="1"/>
      </xdr:nvSpPr>
      <xdr:spPr>
        <a:xfrm>
          <a:off x="3530111" y="151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60,539</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41160</xdr:rowOff>
    </xdr:from>
    <xdr:to>
      <xdr:col>4</xdr:col>
      <xdr:colOff>206375</xdr:colOff>
      <xdr:row>90</xdr:row>
      <xdr:rowOff>142760</xdr:rowOff>
    </xdr:to>
    <xdr:sp macro="" textlink="">
      <xdr:nvSpPr>
        <xdr:cNvPr id="260" name="円/楕円 259"/>
        <xdr:cNvSpPr/>
      </xdr:nvSpPr>
      <xdr:spPr>
        <a:xfrm>
          <a:off x="28575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88</xdr:row>
      <xdr:rowOff>159287</xdr:rowOff>
    </xdr:from>
    <xdr:ext cx="534377" cy="259045"/>
    <xdr:sp macro="" textlink="">
      <xdr:nvSpPr>
        <xdr:cNvPr id="261" name="テキスト ボックス 260"/>
        <xdr:cNvSpPr txBox="1"/>
      </xdr:nvSpPr>
      <xdr:spPr>
        <a:xfrm>
          <a:off x="2641111" y="152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59,253</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1118</xdr:rowOff>
    </xdr:from>
    <xdr:to>
      <xdr:col>3</xdr:col>
      <xdr:colOff>3175</xdr:colOff>
      <xdr:row>91</xdr:row>
      <xdr:rowOff>102718</xdr:rowOff>
    </xdr:to>
    <xdr:sp macro="" textlink="">
      <xdr:nvSpPr>
        <xdr:cNvPr id="262" name="円/楕円 261"/>
        <xdr:cNvSpPr/>
      </xdr:nvSpPr>
      <xdr:spPr>
        <a:xfrm>
          <a:off x="1968500" y="156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89</xdr:row>
      <xdr:rowOff>119245</xdr:rowOff>
    </xdr:from>
    <xdr:ext cx="534377" cy="259045"/>
    <xdr:sp macro="" textlink="">
      <xdr:nvSpPr>
        <xdr:cNvPr id="263" name="テキスト ボックス 262"/>
        <xdr:cNvSpPr txBox="1"/>
      </xdr:nvSpPr>
      <xdr:spPr>
        <a:xfrm>
          <a:off x="1752111" y="153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55,804</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114960</xdr:rowOff>
    </xdr:from>
    <xdr:to>
      <xdr:col>1</xdr:col>
      <xdr:colOff>485775</xdr:colOff>
      <xdr:row>90</xdr:row>
      <xdr:rowOff>45110</xdr:rowOff>
    </xdr:to>
    <xdr:sp macro="" textlink="">
      <xdr:nvSpPr>
        <xdr:cNvPr id="264" name="円/楕円 263"/>
        <xdr:cNvSpPr/>
      </xdr:nvSpPr>
      <xdr:spPr>
        <a:xfrm>
          <a:off x="1079500" y="153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61637</xdr:rowOff>
    </xdr:from>
    <xdr:ext cx="534377" cy="259045"/>
    <xdr:sp macro="" textlink="">
      <xdr:nvSpPr>
        <xdr:cNvPr id="265" name="テキスト ボックス 264"/>
        <xdr:cNvSpPr txBox="1"/>
      </xdr:nvSpPr>
      <xdr:spPr>
        <a:xfrm>
          <a:off x="863111" y="1514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104648</xdr:rowOff>
    </xdr:from>
    <xdr:to>
      <xdr:col>15</xdr:col>
      <xdr:colOff>180975</xdr:colOff>
      <xdr:row>35</xdr:row>
      <xdr:rowOff>75692</xdr:rowOff>
    </xdr:to>
    <xdr:cxnSp macro="">
      <xdr:nvCxnSpPr>
        <xdr:cNvPr id="294" name="直線コネクタ 293"/>
        <xdr:cNvCxnSpPr/>
      </xdr:nvCxnSpPr>
      <xdr:spPr>
        <a:xfrm>
          <a:off x="9639300" y="5933948"/>
          <a:ext cx="838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21607</xdr:rowOff>
    </xdr:from>
    <xdr:ext cx="378565" cy="259045"/>
    <xdr:sp macro="" textlink="">
      <xdr:nvSpPr>
        <xdr:cNvPr id="295" name="労働費平均値テキスト"/>
        <xdr:cNvSpPr txBox="1"/>
      </xdr:nvSpPr>
      <xdr:spPr>
        <a:xfrm>
          <a:off x="10528300" y="6365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101600</xdr:rowOff>
    </xdr:from>
    <xdr:to>
      <xdr:col>14</xdr:col>
      <xdr:colOff>28575</xdr:colOff>
      <xdr:row>34</xdr:row>
      <xdr:rowOff>104648</xdr:rowOff>
    </xdr:to>
    <xdr:cxnSp macro="">
      <xdr:nvCxnSpPr>
        <xdr:cNvPr id="297" name="直線コネクタ 296"/>
        <xdr:cNvCxnSpPr/>
      </xdr:nvCxnSpPr>
      <xdr:spPr>
        <a:xfrm>
          <a:off x="8750300" y="5759450"/>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30751</xdr:rowOff>
    </xdr:from>
    <xdr:ext cx="378565" cy="259045"/>
    <xdr:sp macro="" textlink="">
      <xdr:nvSpPr>
        <xdr:cNvPr id="299" name="テキスト ボックス 298"/>
        <xdr:cNvSpPr txBox="1"/>
      </xdr:nvSpPr>
      <xdr:spPr>
        <a:xfrm>
          <a:off x="9450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101600</xdr:rowOff>
    </xdr:from>
    <xdr:to>
      <xdr:col>12</xdr:col>
      <xdr:colOff>511175</xdr:colOff>
      <xdr:row>33</xdr:row>
      <xdr:rowOff>137414</xdr:rowOff>
    </xdr:to>
    <xdr:cxnSp macro="">
      <xdr:nvCxnSpPr>
        <xdr:cNvPr id="300" name="直線コネクタ 299"/>
        <xdr:cNvCxnSpPr/>
      </xdr:nvCxnSpPr>
      <xdr:spPr>
        <a:xfrm flipV="1">
          <a:off x="7861300" y="575945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163339</xdr:rowOff>
    </xdr:from>
    <xdr:ext cx="378565" cy="259045"/>
    <xdr:sp macro="" textlink="">
      <xdr:nvSpPr>
        <xdr:cNvPr id="302" name="テキスト ボックス 301"/>
        <xdr:cNvSpPr txBox="1"/>
      </xdr:nvSpPr>
      <xdr:spPr>
        <a:xfrm>
          <a:off x="8561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109982</xdr:rowOff>
    </xdr:from>
    <xdr:to>
      <xdr:col>11</xdr:col>
      <xdr:colOff>307975</xdr:colOff>
      <xdr:row>33</xdr:row>
      <xdr:rowOff>137414</xdr:rowOff>
    </xdr:to>
    <xdr:cxnSp macro="">
      <xdr:nvCxnSpPr>
        <xdr:cNvPr id="303" name="直線コネクタ 302"/>
        <xdr:cNvCxnSpPr/>
      </xdr:nvCxnSpPr>
      <xdr:spPr>
        <a:xfrm>
          <a:off x="6972300" y="57678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118381</xdr:rowOff>
    </xdr:from>
    <xdr:ext cx="378565" cy="259045"/>
    <xdr:sp macro="" textlink="">
      <xdr:nvSpPr>
        <xdr:cNvPr id="305" name="テキスト ボックス 304"/>
        <xdr:cNvSpPr txBox="1"/>
      </xdr:nvSpPr>
      <xdr:spPr>
        <a:xfrm>
          <a:off x="7672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7" name="テキスト ボックス 306"/>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24892</xdr:rowOff>
    </xdr:from>
    <xdr:to>
      <xdr:col>15</xdr:col>
      <xdr:colOff>231775</xdr:colOff>
      <xdr:row>35</xdr:row>
      <xdr:rowOff>126492</xdr:rowOff>
    </xdr:to>
    <xdr:sp macro="" textlink="">
      <xdr:nvSpPr>
        <xdr:cNvPr id="313" name="円/楕円 312"/>
        <xdr:cNvSpPr/>
      </xdr:nvSpPr>
      <xdr:spPr>
        <a:xfrm>
          <a:off x="10426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47769</xdr:rowOff>
    </xdr:from>
    <xdr:ext cx="378565" cy="259045"/>
    <xdr:sp macro="" textlink="">
      <xdr:nvSpPr>
        <xdr:cNvPr id="314" name="労働費該当値テキスト"/>
        <xdr:cNvSpPr txBox="1"/>
      </xdr:nvSpPr>
      <xdr:spPr>
        <a:xfrm>
          <a:off x="10528300" y="5877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53848</xdr:rowOff>
    </xdr:from>
    <xdr:to>
      <xdr:col>14</xdr:col>
      <xdr:colOff>79375</xdr:colOff>
      <xdr:row>34</xdr:row>
      <xdr:rowOff>155448</xdr:rowOff>
    </xdr:to>
    <xdr:sp macro="" textlink="">
      <xdr:nvSpPr>
        <xdr:cNvPr id="315" name="円/楕円 314"/>
        <xdr:cNvSpPr/>
      </xdr:nvSpPr>
      <xdr:spPr>
        <a:xfrm>
          <a:off x="9588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525</xdr:rowOff>
    </xdr:from>
    <xdr:ext cx="469744" cy="259045"/>
    <xdr:sp macro="" textlink="">
      <xdr:nvSpPr>
        <xdr:cNvPr id="316" name="テキスト ボックス 315"/>
        <xdr:cNvSpPr txBox="1"/>
      </xdr:nvSpPr>
      <xdr:spPr>
        <a:xfrm>
          <a:off x="9404427"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50800</xdr:rowOff>
    </xdr:from>
    <xdr:to>
      <xdr:col>12</xdr:col>
      <xdr:colOff>561975</xdr:colOff>
      <xdr:row>33</xdr:row>
      <xdr:rowOff>152400</xdr:rowOff>
    </xdr:to>
    <xdr:sp macro="" textlink="">
      <xdr:nvSpPr>
        <xdr:cNvPr id="317" name="円/楕円 316"/>
        <xdr:cNvSpPr/>
      </xdr:nvSpPr>
      <xdr:spPr>
        <a:xfrm>
          <a:off x="86995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168927</xdr:rowOff>
    </xdr:from>
    <xdr:ext cx="469744" cy="259045"/>
    <xdr:sp macro="" textlink="">
      <xdr:nvSpPr>
        <xdr:cNvPr id="318" name="テキスト ボックス 317"/>
        <xdr:cNvSpPr txBox="1"/>
      </xdr:nvSpPr>
      <xdr:spPr>
        <a:xfrm>
          <a:off x="8515427"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86614</xdr:rowOff>
    </xdr:from>
    <xdr:to>
      <xdr:col>11</xdr:col>
      <xdr:colOff>358775</xdr:colOff>
      <xdr:row>34</xdr:row>
      <xdr:rowOff>16764</xdr:rowOff>
    </xdr:to>
    <xdr:sp macro="" textlink="">
      <xdr:nvSpPr>
        <xdr:cNvPr id="319" name="円/楕円 318"/>
        <xdr:cNvSpPr/>
      </xdr:nvSpPr>
      <xdr:spPr>
        <a:xfrm>
          <a:off x="7810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33291</xdr:rowOff>
    </xdr:from>
    <xdr:ext cx="469744" cy="259045"/>
    <xdr:sp macro="" textlink="">
      <xdr:nvSpPr>
        <xdr:cNvPr id="320" name="テキスト ボックス 319"/>
        <xdr:cNvSpPr txBox="1"/>
      </xdr:nvSpPr>
      <xdr:spPr>
        <a:xfrm>
          <a:off x="7626427"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59182</xdr:rowOff>
    </xdr:from>
    <xdr:to>
      <xdr:col>10</xdr:col>
      <xdr:colOff>155575</xdr:colOff>
      <xdr:row>33</xdr:row>
      <xdr:rowOff>160782</xdr:rowOff>
    </xdr:to>
    <xdr:sp macro="" textlink="">
      <xdr:nvSpPr>
        <xdr:cNvPr id="321" name="円/楕円 320"/>
        <xdr:cNvSpPr/>
      </xdr:nvSpPr>
      <xdr:spPr>
        <a:xfrm>
          <a:off x="6921500" y="57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151909</xdr:rowOff>
    </xdr:from>
    <xdr:ext cx="469744" cy="259045"/>
    <xdr:sp macro="" textlink="">
      <xdr:nvSpPr>
        <xdr:cNvPr id="322" name="テキスト ボックス 321"/>
        <xdr:cNvSpPr txBox="1"/>
      </xdr:nvSpPr>
      <xdr:spPr>
        <a:xfrm>
          <a:off x="6737427" y="58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6" name="直線コネクタ 345"/>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7"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8" name="直線コネクタ 347"/>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9"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0" name="直線コネクタ 349"/>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38354</xdr:rowOff>
    </xdr:from>
    <xdr:to>
      <xdr:col>15</xdr:col>
      <xdr:colOff>180975</xdr:colOff>
      <xdr:row>56</xdr:row>
      <xdr:rowOff>82296</xdr:rowOff>
    </xdr:to>
    <xdr:cxnSp macro="">
      <xdr:nvCxnSpPr>
        <xdr:cNvPr id="351" name="直線コネクタ 350"/>
        <xdr:cNvCxnSpPr/>
      </xdr:nvCxnSpPr>
      <xdr:spPr>
        <a:xfrm flipV="1">
          <a:off x="9639300" y="9639554"/>
          <a:ext cx="8382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25163</xdr:rowOff>
    </xdr:from>
    <xdr:ext cx="469744" cy="259045"/>
    <xdr:sp macro="" textlink="">
      <xdr:nvSpPr>
        <xdr:cNvPr id="352" name="農林水産業費平均値テキスト"/>
        <xdr:cNvSpPr txBox="1"/>
      </xdr:nvSpPr>
      <xdr:spPr>
        <a:xfrm>
          <a:off x="10528300" y="97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3" name="フローチャート : 判断 352"/>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82296</xdr:rowOff>
    </xdr:from>
    <xdr:to>
      <xdr:col>14</xdr:col>
      <xdr:colOff>28575</xdr:colOff>
      <xdr:row>56</xdr:row>
      <xdr:rowOff>93853</xdr:rowOff>
    </xdr:to>
    <xdr:cxnSp macro="">
      <xdr:nvCxnSpPr>
        <xdr:cNvPr id="354" name="直線コネクタ 353"/>
        <xdr:cNvCxnSpPr/>
      </xdr:nvCxnSpPr>
      <xdr:spPr>
        <a:xfrm flipV="1">
          <a:off x="8750300" y="9683496"/>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5" name="フローチャート : 判断 354"/>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152671</xdr:rowOff>
    </xdr:from>
    <xdr:ext cx="469744" cy="259045"/>
    <xdr:sp macro="" textlink="">
      <xdr:nvSpPr>
        <xdr:cNvPr id="356" name="テキスト ボックス 355"/>
        <xdr:cNvSpPr txBox="1"/>
      </xdr:nvSpPr>
      <xdr:spPr>
        <a:xfrm>
          <a:off x="9404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93853</xdr:rowOff>
    </xdr:from>
    <xdr:to>
      <xdr:col>12</xdr:col>
      <xdr:colOff>511175</xdr:colOff>
      <xdr:row>56</xdr:row>
      <xdr:rowOff>103124</xdr:rowOff>
    </xdr:to>
    <xdr:cxnSp macro="">
      <xdr:nvCxnSpPr>
        <xdr:cNvPr id="357" name="直線コネクタ 356"/>
        <xdr:cNvCxnSpPr/>
      </xdr:nvCxnSpPr>
      <xdr:spPr>
        <a:xfrm flipV="1">
          <a:off x="7861300" y="969505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8" name="フローチャート : 判断 357"/>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136034</xdr:rowOff>
    </xdr:from>
    <xdr:ext cx="469744" cy="259045"/>
    <xdr:sp macro="" textlink="">
      <xdr:nvSpPr>
        <xdr:cNvPr id="359" name="テキスト ボックス 358"/>
        <xdr:cNvSpPr txBox="1"/>
      </xdr:nvSpPr>
      <xdr:spPr>
        <a:xfrm>
          <a:off x="8515427"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42926</xdr:rowOff>
    </xdr:from>
    <xdr:to>
      <xdr:col>11</xdr:col>
      <xdr:colOff>307975</xdr:colOff>
      <xdr:row>56</xdr:row>
      <xdr:rowOff>103124</xdr:rowOff>
    </xdr:to>
    <xdr:cxnSp macro="">
      <xdr:nvCxnSpPr>
        <xdr:cNvPr id="360" name="直線コネクタ 359"/>
        <xdr:cNvCxnSpPr/>
      </xdr:nvCxnSpPr>
      <xdr:spPr>
        <a:xfrm>
          <a:off x="6972300" y="9301226"/>
          <a:ext cx="889000" cy="4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1" name="フローチャート : 判断 360"/>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106824</xdr:rowOff>
    </xdr:from>
    <xdr:ext cx="469744" cy="259045"/>
    <xdr:sp macro="" textlink="">
      <xdr:nvSpPr>
        <xdr:cNvPr id="362" name="テキスト ボックス 361"/>
        <xdr:cNvSpPr txBox="1"/>
      </xdr:nvSpPr>
      <xdr:spPr>
        <a:xfrm>
          <a:off x="7626427"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3" name="フローチャート : 判断 362"/>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100728</xdr:rowOff>
    </xdr:from>
    <xdr:ext cx="469744" cy="259045"/>
    <xdr:sp macro="" textlink="">
      <xdr:nvSpPr>
        <xdr:cNvPr id="364" name="テキスト ボックス 363"/>
        <xdr:cNvSpPr txBox="1"/>
      </xdr:nvSpPr>
      <xdr:spPr>
        <a:xfrm>
          <a:off x="6737427" y="98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159004</xdr:rowOff>
    </xdr:from>
    <xdr:to>
      <xdr:col>15</xdr:col>
      <xdr:colOff>231775</xdr:colOff>
      <xdr:row>56</xdr:row>
      <xdr:rowOff>89154</xdr:rowOff>
    </xdr:to>
    <xdr:sp macro="" textlink="">
      <xdr:nvSpPr>
        <xdr:cNvPr id="370" name="円/楕円 369"/>
        <xdr:cNvSpPr/>
      </xdr:nvSpPr>
      <xdr:spPr>
        <a:xfrm>
          <a:off x="104267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10431</xdr:rowOff>
    </xdr:from>
    <xdr:ext cx="469744" cy="259045"/>
    <xdr:sp macro="" textlink="">
      <xdr:nvSpPr>
        <xdr:cNvPr id="371" name="農林水産業費該当値テキスト"/>
        <xdr:cNvSpPr txBox="1"/>
      </xdr:nvSpPr>
      <xdr:spPr>
        <a:xfrm>
          <a:off x="10528300" y="944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31496</xdr:rowOff>
    </xdr:from>
    <xdr:to>
      <xdr:col>14</xdr:col>
      <xdr:colOff>79375</xdr:colOff>
      <xdr:row>56</xdr:row>
      <xdr:rowOff>133096</xdr:rowOff>
    </xdr:to>
    <xdr:sp macro="" textlink="">
      <xdr:nvSpPr>
        <xdr:cNvPr id="372" name="円/楕円 371"/>
        <xdr:cNvSpPr/>
      </xdr:nvSpPr>
      <xdr:spPr>
        <a:xfrm>
          <a:off x="9588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149623</xdr:rowOff>
    </xdr:from>
    <xdr:ext cx="469744" cy="259045"/>
    <xdr:sp macro="" textlink="">
      <xdr:nvSpPr>
        <xdr:cNvPr id="373" name="テキスト ボックス 372"/>
        <xdr:cNvSpPr txBox="1"/>
      </xdr:nvSpPr>
      <xdr:spPr>
        <a:xfrm>
          <a:off x="9404427" y="940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43053</xdr:rowOff>
    </xdr:from>
    <xdr:to>
      <xdr:col>12</xdr:col>
      <xdr:colOff>561975</xdr:colOff>
      <xdr:row>56</xdr:row>
      <xdr:rowOff>144653</xdr:rowOff>
    </xdr:to>
    <xdr:sp macro="" textlink="">
      <xdr:nvSpPr>
        <xdr:cNvPr id="374" name="円/楕円 373"/>
        <xdr:cNvSpPr/>
      </xdr:nvSpPr>
      <xdr:spPr>
        <a:xfrm>
          <a:off x="8699500" y="96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161180</xdr:rowOff>
    </xdr:from>
    <xdr:ext cx="469744" cy="259045"/>
    <xdr:sp macro="" textlink="">
      <xdr:nvSpPr>
        <xdr:cNvPr id="375" name="テキスト ボックス 374"/>
        <xdr:cNvSpPr txBox="1"/>
      </xdr:nvSpPr>
      <xdr:spPr>
        <a:xfrm>
          <a:off x="8515427" y="94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52324</xdr:rowOff>
    </xdr:from>
    <xdr:to>
      <xdr:col>11</xdr:col>
      <xdr:colOff>358775</xdr:colOff>
      <xdr:row>56</xdr:row>
      <xdr:rowOff>153924</xdr:rowOff>
    </xdr:to>
    <xdr:sp macro="" textlink="">
      <xdr:nvSpPr>
        <xdr:cNvPr id="376" name="円/楕円 375"/>
        <xdr:cNvSpPr/>
      </xdr:nvSpPr>
      <xdr:spPr>
        <a:xfrm>
          <a:off x="7810500" y="96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170451</xdr:rowOff>
    </xdr:from>
    <xdr:ext cx="469744" cy="259045"/>
    <xdr:sp macro="" textlink="">
      <xdr:nvSpPr>
        <xdr:cNvPr id="377" name="テキスト ボックス 376"/>
        <xdr:cNvSpPr txBox="1"/>
      </xdr:nvSpPr>
      <xdr:spPr>
        <a:xfrm>
          <a:off x="7626427" y="9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163576</xdr:rowOff>
    </xdr:from>
    <xdr:to>
      <xdr:col>10</xdr:col>
      <xdr:colOff>155575</xdr:colOff>
      <xdr:row>54</xdr:row>
      <xdr:rowOff>93726</xdr:rowOff>
    </xdr:to>
    <xdr:sp macro="" textlink="">
      <xdr:nvSpPr>
        <xdr:cNvPr id="378" name="円/楕円 377"/>
        <xdr:cNvSpPr/>
      </xdr:nvSpPr>
      <xdr:spPr>
        <a:xfrm>
          <a:off x="6921500" y="92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52</xdr:row>
      <xdr:rowOff>110253</xdr:rowOff>
    </xdr:from>
    <xdr:ext cx="469744" cy="259045"/>
    <xdr:sp macro="" textlink="">
      <xdr:nvSpPr>
        <xdr:cNvPr id="379" name="テキスト ボックス 378"/>
        <xdr:cNvSpPr txBox="1"/>
      </xdr:nvSpPr>
      <xdr:spPr>
        <a:xfrm>
          <a:off x="6737427" y="902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1" name="直線コネクタ 400"/>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2"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3" name="直線コネクタ 402"/>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4"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5" name="直線コネクタ 404"/>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62708</xdr:rowOff>
    </xdr:from>
    <xdr:to>
      <xdr:col>15</xdr:col>
      <xdr:colOff>180975</xdr:colOff>
      <xdr:row>76</xdr:row>
      <xdr:rowOff>102735</xdr:rowOff>
    </xdr:to>
    <xdr:cxnSp macro="">
      <xdr:nvCxnSpPr>
        <xdr:cNvPr id="406" name="直線コネクタ 405"/>
        <xdr:cNvCxnSpPr/>
      </xdr:nvCxnSpPr>
      <xdr:spPr>
        <a:xfrm>
          <a:off x="9639300" y="13092908"/>
          <a:ext cx="8382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7"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8" name="フローチャート : 判断 407"/>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62708</xdr:rowOff>
    </xdr:from>
    <xdr:to>
      <xdr:col>14</xdr:col>
      <xdr:colOff>28575</xdr:colOff>
      <xdr:row>76</xdr:row>
      <xdr:rowOff>69360</xdr:rowOff>
    </xdr:to>
    <xdr:cxnSp macro="">
      <xdr:nvCxnSpPr>
        <xdr:cNvPr id="409" name="直線コネクタ 408"/>
        <xdr:cNvCxnSpPr/>
      </xdr:nvCxnSpPr>
      <xdr:spPr>
        <a:xfrm flipV="1">
          <a:off x="8750300" y="13092908"/>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0" name="フローチャート : 判断 409"/>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11" name="テキスト ボックス 410"/>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23662</xdr:rowOff>
    </xdr:from>
    <xdr:to>
      <xdr:col>12</xdr:col>
      <xdr:colOff>511175</xdr:colOff>
      <xdr:row>76</xdr:row>
      <xdr:rowOff>69360</xdr:rowOff>
    </xdr:to>
    <xdr:cxnSp macro="">
      <xdr:nvCxnSpPr>
        <xdr:cNvPr id="412" name="直線コネクタ 411"/>
        <xdr:cNvCxnSpPr/>
      </xdr:nvCxnSpPr>
      <xdr:spPr>
        <a:xfrm>
          <a:off x="7861300" y="13053862"/>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3" name="フローチャート : 判断 412"/>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4" name="テキスト ボックス 413"/>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110188</xdr:rowOff>
    </xdr:from>
    <xdr:to>
      <xdr:col>11</xdr:col>
      <xdr:colOff>307975</xdr:colOff>
      <xdr:row>76</xdr:row>
      <xdr:rowOff>23662</xdr:rowOff>
    </xdr:to>
    <xdr:cxnSp macro="">
      <xdr:nvCxnSpPr>
        <xdr:cNvPr id="415" name="直線コネクタ 414"/>
        <xdr:cNvCxnSpPr/>
      </xdr:nvCxnSpPr>
      <xdr:spPr>
        <a:xfrm>
          <a:off x="6972300" y="12797488"/>
          <a:ext cx="889000" cy="2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6" name="フローチャート : 判断 415"/>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7" name="テキスト ボックス 416"/>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8" name="フローチャート : 判断 417"/>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19" name="テキスト ボックス 418"/>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51935</xdr:rowOff>
    </xdr:from>
    <xdr:to>
      <xdr:col>15</xdr:col>
      <xdr:colOff>231775</xdr:colOff>
      <xdr:row>76</xdr:row>
      <xdr:rowOff>153535</xdr:rowOff>
    </xdr:to>
    <xdr:sp macro="" textlink="">
      <xdr:nvSpPr>
        <xdr:cNvPr id="425" name="円/楕円 424"/>
        <xdr:cNvSpPr/>
      </xdr:nvSpPr>
      <xdr:spPr>
        <a:xfrm>
          <a:off x="10426700" y="130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30362</xdr:rowOff>
    </xdr:from>
    <xdr:ext cx="534377" cy="259045"/>
    <xdr:sp macro="" textlink="">
      <xdr:nvSpPr>
        <xdr:cNvPr id="426" name="商工費該当値テキスト"/>
        <xdr:cNvSpPr txBox="1"/>
      </xdr:nvSpPr>
      <xdr:spPr>
        <a:xfrm>
          <a:off x="10528300" y="130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11908</xdr:rowOff>
    </xdr:from>
    <xdr:to>
      <xdr:col>14</xdr:col>
      <xdr:colOff>79375</xdr:colOff>
      <xdr:row>76</xdr:row>
      <xdr:rowOff>113508</xdr:rowOff>
    </xdr:to>
    <xdr:sp macro="" textlink="">
      <xdr:nvSpPr>
        <xdr:cNvPr id="427" name="円/楕円 426"/>
        <xdr:cNvSpPr/>
      </xdr:nvSpPr>
      <xdr:spPr>
        <a:xfrm>
          <a:off x="9588500" y="130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104635</xdr:rowOff>
    </xdr:from>
    <xdr:ext cx="534377" cy="259045"/>
    <xdr:sp macro="" textlink="">
      <xdr:nvSpPr>
        <xdr:cNvPr id="428" name="テキスト ボックス 427"/>
        <xdr:cNvSpPr txBox="1"/>
      </xdr:nvSpPr>
      <xdr:spPr>
        <a:xfrm>
          <a:off x="9372111" y="13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18560</xdr:rowOff>
    </xdr:from>
    <xdr:to>
      <xdr:col>12</xdr:col>
      <xdr:colOff>561975</xdr:colOff>
      <xdr:row>76</xdr:row>
      <xdr:rowOff>120160</xdr:rowOff>
    </xdr:to>
    <xdr:sp macro="" textlink="">
      <xdr:nvSpPr>
        <xdr:cNvPr id="429" name="円/楕円 428"/>
        <xdr:cNvSpPr/>
      </xdr:nvSpPr>
      <xdr:spPr>
        <a:xfrm>
          <a:off x="8699500" y="13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111287</xdr:rowOff>
    </xdr:from>
    <xdr:ext cx="534377" cy="259045"/>
    <xdr:sp macro="" textlink="">
      <xdr:nvSpPr>
        <xdr:cNvPr id="430" name="テキスト ボックス 429"/>
        <xdr:cNvSpPr txBox="1"/>
      </xdr:nvSpPr>
      <xdr:spPr>
        <a:xfrm>
          <a:off x="8483111" y="1314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18,077</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144313</xdr:rowOff>
    </xdr:from>
    <xdr:to>
      <xdr:col>11</xdr:col>
      <xdr:colOff>358775</xdr:colOff>
      <xdr:row>76</xdr:row>
      <xdr:rowOff>74464</xdr:rowOff>
    </xdr:to>
    <xdr:sp macro="" textlink="">
      <xdr:nvSpPr>
        <xdr:cNvPr id="431" name="円/楕円 430"/>
        <xdr:cNvSpPr/>
      </xdr:nvSpPr>
      <xdr:spPr>
        <a:xfrm>
          <a:off x="7810500" y="13003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65589</xdr:rowOff>
    </xdr:from>
    <xdr:ext cx="534377" cy="259045"/>
    <xdr:sp macro="" textlink="">
      <xdr:nvSpPr>
        <xdr:cNvPr id="432" name="テキスト ボックス 431"/>
        <xdr:cNvSpPr txBox="1"/>
      </xdr:nvSpPr>
      <xdr:spPr>
        <a:xfrm>
          <a:off x="7594111" y="130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59388</xdr:rowOff>
    </xdr:from>
    <xdr:to>
      <xdr:col>10</xdr:col>
      <xdr:colOff>155575</xdr:colOff>
      <xdr:row>74</xdr:row>
      <xdr:rowOff>160988</xdr:rowOff>
    </xdr:to>
    <xdr:sp macro="" textlink="">
      <xdr:nvSpPr>
        <xdr:cNvPr id="433" name="円/楕円 432"/>
        <xdr:cNvSpPr/>
      </xdr:nvSpPr>
      <xdr:spPr>
        <a:xfrm>
          <a:off x="6921500" y="127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152115</xdr:rowOff>
    </xdr:from>
    <xdr:ext cx="534377" cy="259045"/>
    <xdr:sp macro="" textlink="">
      <xdr:nvSpPr>
        <xdr:cNvPr id="434" name="テキスト ボックス 433"/>
        <xdr:cNvSpPr txBox="1"/>
      </xdr:nvSpPr>
      <xdr:spPr>
        <a:xfrm>
          <a:off x="6705111" y="128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7" name="直線コネクタ 456"/>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8"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9" name="直線コネクタ 458"/>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0"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1" name="直線コネクタ 460"/>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3797</xdr:rowOff>
    </xdr:from>
    <xdr:to>
      <xdr:col>15</xdr:col>
      <xdr:colOff>180975</xdr:colOff>
      <xdr:row>94</xdr:row>
      <xdr:rowOff>3158</xdr:rowOff>
    </xdr:to>
    <xdr:cxnSp macro="">
      <xdr:nvCxnSpPr>
        <xdr:cNvPr id="462" name="直線コネクタ 461"/>
        <xdr:cNvCxnSpPr/>
      </xdr:nvCxnSpPr>
      <xdr:spPr>
        <a:xfrm flipV="1">
          <a:off x="9639300" y="15948647"/>
          <a:ext cx="838200" cy="17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63419</xdr:rowOff>
    </xdr:from>
    <xdr:ext cx="534377" cy="259045"/>
    <xdr:sp macro="" textlink="">
      <xdr:nvSpPr>
        <xdr:cNvPr id="463" name="土木費平均値テキスト"/>
        <xdr:cNvSpPr txBox="1"/>
      </xdr:nvSpPr>
      <xdr:spPr>
        <a:xfrm>
          <a:off x="10528300" y="16351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4" name="フローチャート : 判断 463"/>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3158</xdr:rowOff>
    </xdr:from>
    <xdr:to>
      <xdr:col>14</xdr:col>
      <xdr:colOff>28575</xdr:colOff>
      <xdr:row>94</xdr:row>
      <xdr:rowOff>22909</xdr:rowOff>
    </xdr:to>
    <xdr:cxnSp macro="">
      <xdr:nvCxnSpPr>
        <xdr:cNvPr id="465" name="直線コネクタ 464"/>
        <xdr:cNvCxnSpPr/>
      </xdr:nvCxnSpPr>
      <xdr:spPr>
        <a:xfrm flipV="1">
          <a:off x="8750300" y="1611945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6" name="フローチャート : 判断 465"/>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133163</xdr:rowOff>
    </xdr:from>
    <xdr:ext cx="534377" cy="259045"/>
    <xdr:sp macro="" textlink="">
      <xdr:nvSpPr>
        <xdr:cNvPr id="467" name="テキスト ボックス 466"/>
        <xdr:cNvSpPr txBox="1"/>
      </xdr:nvSpPr>
      <xdr:spPr>
        <a:xfrm>
          <a:off x="9372111" y="164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121824</xdr:rowOff>
    </xdr:from>
    <xdr:to>
      <xdr:col>12</xdr:col>
      <xdr:colOff>511175</xdr:colOff>
      <xdr:row>94</xdr:row>
      <xdr:rowOff>22909</xdr:rowOff>
    </xdr:to>
    <xdr:cxnSp macro="">
      <xdr:nvCxnSpPr>
        <xdr:cNvPr id="468" name="直線コネクタ 467"/>
        <xdr:cNvCxnSpPr/>
      </xdr:nvCxnSpPr>
      <xdr:spPr>
        <a:xfrm>
          <a:off x="7861300" y="16066674"/>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9" name="フローチャート : 判断 468"/>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148869</xdr:rowOff>
    </xdr:from>
    <xdr:ext cx="534377" cy="259045"/>
    <xdr:sp macro="" textlink="">
      <xdr:nvSpPr>
        <xdr:cNvPr id="470" name="テキスト ボックス 469"/>
        <xdr:cNvSpPr txBox="1"/>
      </xdr:nvSpPr>
      <xdr:spPr>
        <a:xfrm>
          <a:off x="8483111" y="164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121824</xdr:rowOff>
    </xdr:from>
    <xdr:to>
      <xdr:col>11</xdr:col>
      <xdr:colOff>307975</xdr:colOff>
      <xdr:row>93</xdr:row>
      <xdr:rowOff>167292</xdr:rowOff>
    </xdr:to>
    <xdr:cxnSp macro="">
      <xdr:nvCxnSpPr>
        <xdr:cNvPr id="471" name="直線コネクタ 470"/>
        <xdr:cNvCxnSpPr/>
      </xdr:nvCxnSpPr>
      <xdr:spPr>
        <a:xfrm flipV="1">
          <a:off x="6972300" y="16066674"/>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2" name="フローチャート : 判断 471"/>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109641</xdr:rowOff>
    </xdr:from>
    <xdr:ext cx="534377" cy="259045"/>
    <xdr:sp macro="" textlink="">
      <xdr:nvSpPr>
        <xdr:cNvPr id="473" name="テキスト ボックス 472"/>
        <xdr:cNvSpPr txBox="1"/>
      </xdr:nvSpPr>
      <xdr:spPr>
        <a:xfrm>
          <a:off x="7594111" y="163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4" name="フローチャート : 判断 473"/>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160664</xdr:rowOff>
    </xdr:from>
    <xdr:ext cx="534377" cy="259045"/>
    <xdr:sp macro="" textlink="">
      <xdr:nvSpPr>
        <xdr:cNvPr id="475" name="テキスト ボックス 474"/>
        <xdr:cNvSpPr txBox="1"/>
      </xdr:nvSpPr>
      <xdr:spPr>
        <a:xfrm>
          <a:off x="6705111" y="164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124447</xdr:rowOff>
    </xdr:from>
    <xdr:to>
      <xdr:col>15</xdr:col>
      <xdr:colOff>231775</xdr:colOff>
      <xdr:row>93</xdr:row>
      <xdr:rowOff>54597</xdr:rowOff>
    </xdr:to>
    <xdr:sp macro="" textlink="">
      <xdr:nvSpPr>
        <xdr:cNvPr id="481" name="円/楕円 480"/>
        <xdr:cNvSpPr/>
      </xdr:nvSpPr>
      <xdr:spPr>
        <a:xfrm>
          <a:off x="10426700" y="158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39374</xdr:rowOff>
    </xdr:from>
    <xdr:ext cx="534377" cy="259045"/>
    <xdr:sp macro="" textlink="">
      <xdr:nvSpPr>
        <xdr:cNvPr id="482" name="土木費該当値テキスト"/>
        <xdr:cNvSpPr txBox="1"/>
      </xdr:nvSpPr>
      <xdr:spPr>
        <a:xfrm>
          <a:off x="10528300" y="158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83,445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123808</xdr:rowOff>
    </xdr:from>
    <xdr:to>
      <xdr:col>14</xdr:col>
      <xdr:colOff>79375</xdr:colOff>
      <xdr:row>94</xdr:row>
      <xdr:rowOff>53958</xdr:rowOff>
    </xdr:to>
    <xdr:sp macro="" textlink="">
      <xdr:nvSpPr>
        <xdr:cNvPr id="483" name="円/楕円 482"/>
        <xdr:cNvSpPr/>
      </xdr:nvSpPr>
      <xdr:spPr>
        <a:xfrm>
          <a:off x="9588500" y="160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70485</xdr:rowOff>
    </xdr:from>
    <xdr:ext cx="534377" cy="259045"/>
    <xdr:sp macro="" textlink="">
      <xdr:nvSpPr>
        <xdr:cNvPr id="484" name="テキスト ボックス 483"/>
        <xdr:cNvSpPr txBox="1"/>
      </xdr:nvSpPr>
      <xdr:spPr>
        <a:xfrm>
          <a:off x="9372111" y="1584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75,973</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143559</xdr:rowOff>
    </xdr:from>
    <xdr:to>
      <xdr:col>12</xdr:col>
      <xdr:colOff>561975</xdr:colOff>
      <xdr:row>94</xdr:row>
      <xdr:rowOff>73709</xdr:rowOff>
    </xdr:to>
    <xdr:sp macro="" textlink="">
      <xdr:nvSpPr>
        <xdr:cNvPr id="485" name="円/楕円 484"/>
        <xdr:cNvSpPr/>
      </xdr:nvSpPr>
      <xdr:spPr>
        <a:xfrm>
          <a:off x="8699500" y="160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90236</xdr:rowOff>
    </xdr:from>
    <xdr:ext cx="534377" cy="259045"/>
    <xdr:sp macro="" textlink="">
      <xdr:nvSpPr>
        <xdr:cNvPr id="486" name="テキスト ボックス 485"/>
        <xdr:cNvSpPr txBox="1"/>
      </xdr:nvSpPr>
      <xdr:spPr>
        <a:xfrm>
          <a:off x="8483111" y="158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75,109</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71024</xdr:rowOff>
    </xdr:from>
    <xdr:to>
      <xdr:col>11</xdr:col>
      <xdr:colOff>358775</xdr:colOff>
      <xdr:row>94</xdr:row>
      <xdr:rowOff>1174</xdr:rowOff>
    </xdr:to>
    <xdr:sp macro="" textlink="">
      <xdr:nvSpPr>
        <xdr:cNvPr id="487" name="円/楕円 486"/>
        <xdr:cNvSpPr/>
      </xdr:nvSpPr>
      <xdr:spPr>
        <a:xfrm>
          <a:off x="7810500" y="160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17701</xdr:rowOff>
    </xdr:from>
    <xdr:ext cx="534377" cy="259045"/>
    <xdr:sp macro="" textlink="">
      <xdr:nvSpPr>
        <xdr:cNvPr id="488" name="テキスト ボックス 487"/>
        <xdr:cNvSpPr txBox="1"/>
      </xdr:nvSpPr>
      <xdr:spPr>
        <a:xfrm>
          <a:off x="7594111" y="157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78,282</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116492</xdr:rowOff>
    </xdr:from>
    <xdr:to>
      <xdr:col>10</xdr:col>
      <xdr:colOff>155575</xdr:colOff>
      <xdr:row>94</xdr:row>
      <xdr:rowOff>46642</xdr:rowOff>
    </xdr:to>
    <xdr:sp macro="" textlink="">
      <xdr:nvSpPr>
        <xdr:cNvPr id="489" name="円/楕円 488"/>
        <xdr:cNvSpPr/>
      </xdr:nvSpPr>
      <xdr:spPr>
        <a:xfrm>
          <a:off x="6921500" y="160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63169</xdr:rowOff>
    </xdr:from>
    <xdr:ext cx="534377" cy="259045"/>
    <xdr:sp macro="" textlink="">
      <xdr:nvSpPr>
        <xdr:cNvPr id="490" name="テキスト ボックス 489"/>
        <xdr:cNvSpPr txBox="1"/>
      </xdr:nvSpPr>
      <xdr:spPr>
        <a:xfrm>
          <a:off x="6705111" y="158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5" name="直線コネクタ 514"/>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8"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9" name="直線コネクタ 518"/>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58357</xdr:rowOff>
    </xdr:from>
    <xdr:to>
      <xdr:col>23</xdr:col>
      <xdr:colOff>517525</xdr:colOff>
      <xdr:row>36</xdr:row>
      <xdr:rowOff>157607</xdr:rowOff>
    </xdr:to>
    <xdr:cxnSp macro="">
      <xdr:nvCxnSpPr>
        <xdr:cNvPr id="520" name="直線コネクタ 519"/>
        <xdr:cNvCxnSpPr/>
      </xdr:nvCxnSpPr>
      <xdr:spPr>
        <a:xfrm>
          <a:off x="15481300" y="5887657"/>
          <a:ext cx="838200" cy="4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106951</xdr:rowOff>
    </xdr:from>
    <xdr:ext cx="534377" cy="259045"/>
    <xdr:sp macro="" textlink="">
      <xdr:nvSpPr>
        <xdr:cNvPr id="521" name="消防費平均値テキスト"/>
        <xdr:cNvSpPr txBox="1"/>
      </xdr:nvSpPr>
      <xdr:spPr>
        <a:xfrm>
          <a:off x="16370300" y="6279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2" name="フローチャート : 判断 521"/>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58357</xdr:rowOff>
    </xdr:from>
    <xdr:to>
      <xdr:col>22</xdr:col>
      <xdr:colOff>365125</xdr:colOff>
      <xdr:row>36</xdr:row>
      <xdr:rowOff>147320</xdr:rowOff>
    </xdr:to>
    <xdr:cxnSp macro="">
      <xdr:nvCxnSpPr>
        <xdr:cNvPr id="523" name="直線コネクタ 522"/>
        <xdr:cNvCxnSpPr/>
      </xdr:nvCxnSpPr>
      <xdr:spPr>
        <a:xfrm flipV="1">
          <a:off x="14592300" y="5887657"/>
          <a:ext cx="889000" cy="4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4" name="フローチャート : 判断 523"/>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33799</xdr:rowOff>
    </xdr:from>
    <xdr:ext cx="534377" cy="259045"/>
    <xdr:sp macro="" textlink="">
      <xdr:nvSpPr>
        <xdr:cNvPr id="525" name="テキスト ボックス 524"/>
        <xdr:cNvSpPr txBox="1"/>
      </xdr:nvSpPr>
      <xdr:spPr>
        <a:xfrm>
          <a:off x="15214111" y="62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147320</xdr:rowOff>
    </xdr:from>
    <xdr:to>
      <xdr:col>21</xdr:col>
      <xdr:colOff>161925</xdr:colOff>
      <xdr:row>37</xdr:row>
      <xdr:rowOff>164274</xdr:rowOff>
    </xdr:to>
    <xdr:cxnSp macro="">
      <xdr:nvCxnSpPr>
        <xdr:cNvPr id="526" name="直線コネクタ 525"/>
        <xdr:cNvCxnSpPr/>
      </xdr:nvCxnSpPr>
      <xdr:spPr>
        <a:xfrm flipV="1">
          <a:off x="13703300" y="6319520"/>
          <a:ext cx="889000" cy="1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7" name="フローチャート : 判断 526"/>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145876</xdr:rowOff>
    </xdr:from>
    <xdr:ext cx="534377" cy="259045"/>
    <xdr:sp macro="" textlink="">
      <xdr:nvSpPr>
        <xdr:cNvPr id="528" name="テキスト ボックス 527"/>
        <xdr:cNvSpPr txBox="1"/>
      </xdr:nvSpPr>
      <xdr:spPr>
        <a:xfrm>
          <a:off x="14325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17399</xdr:rowOff>
    </xdr:from>
    <xdr:to>
      <xdr:col>19</xdr:col>
      <xdr:colOff>644525</xdr:colOff>
      <xdr:row>37</xdr:row>
      <xdr:rowOff>164274</xdr:rowOff>
    </xdr:to>
    <xdr:cxnSp macro="">
      <xdr:nvCxnSpPr>
        <xdr:cNvPr id="529" name="直線コネクタ 528"/>
        <xdr:cNvCxnSpPr/>
      </xdr:nvCxnSpPr>
      <xdr:spPr>
        <a:xfrm>
          <a:off x="12814300" y="6361049"/>
          <a:ext cx="889000" cy="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0" name="フローチャート : 判断 529"/>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1" name="テキスト ボックス 530"/>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2" name="フローチャート : 判断 531"/>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97045</xdr:rowOff>
    </xdr:from>
    <xdr:ext cx="534377" cy="259045"/>
    <xdr:sp macro="" textlink="">
      <xdr:nvSpPr>
        <xdr:cNvPr id="533" name="テキスト ボックス 532"/>
        <xdr:cNvSpPr txBox="1"/>
      </xdr:nvSpPr>
      <xdr:spPr>
        <a:xfrm>
          <a:off x="12547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106807</xdr:rowOff>
    </xdr:from>
    <xdr:to>
      <xdr:col>23</xdr:col>
      <xdr:colOff>568325</xdr:colOff>
      <xdr:row>37</xdr:row>
      <xdr:rowOff>36957</xdr:rowOff>
    </xdr:to>
    <xdr:sp macro="" textlink="">
      <xdr:nvSpPr>
        <xdr:cNvPr id="539" name="円/楕円 538"/>
        <xdr:cNvSpPr/>
      </xdr:nvSpPr>
      <xdr:spPr>
        <a:xfrm>
          <a:off x="162687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129684</xdr:rowOff>
    </xdr:from>
    <xdr:ext cx="534377" cy="259045"/>
    <xdr:sp macro="" textlink="">
      <xdr:nvSpPr>
        <xdr:cNvPr id="540" name="消防費該当値テキスト"/>
        <xdr:cNvSpPr txBox="1"/>
      </xdr:nvSpPr>
      <xdr:spPr>
        <a:xfrm>
          <a:off x="16370300" y="61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12,106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7557</xdr:rowOff>
    </xdr:from>
    <xdr:to>
      <xdr:col>22</xdr:col>
      <xdr:colOff>415925</xdr:colOff>
      <xdr:row>34</xdr:row>
      <xdr:rowOff>109157</xdr:rowOff>
    </xdr:to>
    <xdr:sp macro="" textlink="">
      <xdr:nvSpPr>
        <xdr:cNvPr id="541" name="円/楕円 540"/>
        <xdr:cNvSpPr/>
      </xdr:nvSpPr>
      <xdr:spPr>
        <a:xfrm>
          <a:off x="15430500" y="58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125684</xdr:rowOff>
    </xdr:from>
    <xdr:ext cx="534377" cy="259045"/>
    <xdr:sp macro="" textlink="">
      <xdr:nvSpPr>
        <xdr:cNvPr id="542" name="テキスト ボックス 541"/>
        <xdr:cNvSpPr txBox="1"/>
      </xdr:nvSpPr>
      <xdr:spPr>
        <a:xfrm>
          <a:off x="15214111" y="56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96520</xdr:rowOff>
    </xdr:from>
    <xdr:to>
      <xdr:col>21</xdr:col>
      <xdr:colOff>212725</xdr:colOff>
      <xdr:row>37</xdr:row>
      <xdr:rowOff>26670</xdr:rowOff>
    </xdr:to>
    <xdr:sp macro="" textlink="">
      <xdr:nvSpPr>
        <xdr:cNvPr id="543" name="円/楕円 542"/>
        <xdr:cNvSpPr/>
      </xdr:nvSpPr>
      <xdr:spPr>
        <a:xfrm>
          <a:off x="14541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17797</xdr:rowOff>
    </xdr:from>
    <xdr:ext cx="534377" cy="259045"/>
    <xdr:sp macro="" textlink="">
      <xdr:nvSpPr>
        <xdr:cNvPr id="544" name="テキスト ボックス 543"/>
        <xdr:cNvSpPr txBox="1"/>
      </xdr:nvSpPr>
      <xdr:spPr>
        <a:xfrm>
          <a:off x="14325111" y="63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113474</xdr:rowOff>
    </xdr:from>
    <xdr:to>
      <xdr:col>20</xdr:col>
      <xdr:colOff>9525</xdr:colOff>
      <xdr:row>38</xdr:row>
      <xdr:rowOff>43624</xdr:rowOff>
    </xdr:to>
    <xdr:sp macro="" textlink="">
      <xdr:nvSpPr>
        <xdr:cNvPr id="545" name="円/楕円 544"/>
        <xdr:cNvSpPr/>
      </xdr:nvSpPr>
      <xdr:spPr>
        <a:xfrm>
          <a:off x="13652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34751</xdr:rowOff>
    </xdr:from>
    <xdr:ext cx="534377" cy="259045"/>
    <xdr:sp macro="" textlink="">
      <xdr:nvSpPr>
        <xdr:cNvPr id="546" name="テキスト ボックス 545"/>
        <xdr:cNvSpPr txBox="1"/>
      </xdr:nvSpPr>
      <xdr:spPr>
        <a:xfrm>
          <a:off x="13436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138049</xdr:rowOff>
    </xdr:from>
    <xdr:to>
      <xdr:col>18</xdr:col>
      <xdr:colOff>492125</xdr:colOff>
      <xdr:row>37</xdr:row>
      <xdr:rowOff>68199</xdr:rowOff>
    </xdr:to>
    <xdr:sp macro="" textlink="">
      <xdr:nvSpPr>
        <xdr:cNvPr id="547" name="円/楕円 546"/>
        <xdr:cNvSpPr/>
      </xdr:nvSpPr>
      <xdr:spPr>
        <a:xfrm>
          <a:off x="12763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84726</xdr:rowOff>
    </xdr:from>
    <xdr:ext cx="534377" cy="259045"/>
    <xdr:sp macro="" textlink="">
      <xdr:nvSpPr>
        <xdr:cNvPr id="548" name="テキスト ボックス 547"/>
        <xdr:cNvSpPr txBox="1"/>
      </xdr:nvSpPr>
      <xdr:spPr>
        <a:xfrm>
          <a:off x="12547111" y="60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1" name="直線コネクタ 570"/>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2"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3" name="直線コネクタ 572"/>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4"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5" name="直線コネクタ 574"/>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67097</xdr:rowOff>
    </xdr:from>
    <xdr:to>
      <xdr:col>23</xdr:col>
      <xdr:colOff>517525</xdr:colOff>
      <xdr:row>54</xdr:row>
      <xdr:rowOff>123744</xdr:rowOff>
    </xdr:to>
    <xdr:cxnSp macro="">
      <xdr:nvCxnSpPr>
        <xdr:cNvPr id="576" name="直線コネクタ 575"/>
        <xdr:cNvCxnSpPr/>
      </xdr:nvCxnSpPr>
      <xdr:spPr>
        <a:xfrm>
          <a:off x="15481300" y="9325397"/>
          <a:ext cx="8382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65087</xdr:rowOff>
    </xdr:from>
    <xdr:ext cx="534377" cy="259045"/>
    <xdr:sp macro="" textlink="">
      <xdr:nvSpPr>
        <xdr:cNvPr id="577" name="教育費平均値テキスト"/>
        <xdr:cNvSpPr txBox="1"/>
      </xdr:nvSpPr>
      <xdr:spPr>
        <a:xfrm>
          <a:off x="16370300" y="949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78" name="フローチャート : 判断 577"/>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67097</xdr:rowOff>
    </xdr:from>
    <xdr:to>
      <xdr:col>22</xdr:col>
      <xdr:colOff>365125</xdr:colOff>
      <xdr:row>54</xdr:row>
      <xdr:rowOff>162514</xdr:rowOff>
    </xdr:to>
    <xdr:cxnSp macro="">
      <xdr:nvCxnSpPr>
        <xdr:cNvPr id="579" name="直線コネクタ 578"/>
        <xdr:cNvCxnSpPr/>
      </xdr:nvCxnSpPr>
      <xdr:spPr>
        <a:xfrm flipV="1">
          <a:off x="14592300" y="9325397"/>
          <a:ext cx="889000" cy="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0" name="フローチャート : 判断 579"/>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65315</xdr:rowOff>
    </xdr:from>
    <xdr:ext cx="534377" cy="259045"/>
    <xdr:sp macro="" textlink="">
      <xdr:nvSpPr>
        <xdr:cNvPr id="581" name="テキスト ボックス 580"/>
        <xdr:cNvSpPr txBox="1"/>
      </xdr:nvSpPr>
      <xdr:spPr>
        <a:xfrm>
          <a:off x="15214111" y="96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61702</xdr:rowOff>
    </xdr:from>
    <xdr:to>
      <xdr:col>21</xdr:col>
      <xdr:colOff>161925</xdr:colOff>
      <xdr:row>54</xdr:row>
      <xdr:rowOff>162514</xdr:rowOff>
    </xdr:to>
    <xdr:cxnSp macro="">
      <xdr:nvCxnSpPr>
        <xdr:cNvPr id="582" name="直線コネクタ 581"/>
        <xdr:cNvCxnSpPr/>
      </xdr:nvCxnSpPr>
      <xdr:spPr>
        <a:xfrm>
          <a:off x="13703300" y="8977102"/>
          <a:ext cx="889000" cy="4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3" name="フローチャート : 判断 582"/>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89044</xdr:rowOff>
    </xdr:from>
    <xdr:ext cx="534377" cy="259045"/>
    <xdr:sp macro="" textlink="">
      <xdr:nvSpPr>
        <xdr:cNvPr id="584" name="テキスト ボックス 583"/>
        <xdr:cNvSpPr txBox="1"/>
      </xdr:nvSpPr>
      <xdr:spPr>
        <a:xfrm>
          <a:off x="14325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8438</xdr:rowOff>
    </xdr:from>
    <xdr:to>
      <xdr:col>19</xdr:col>
      <xdr:colOff>644525</xdr:colOff>
      <xdr:row>52</xdr:row>
      <xdr:rowOff>61702</xdr:rowOff>
    </xdr:to>
    <xdr:cxnSp macro="">
      <xdr:nvCxnSpPr>
        <xdr:cNvPr id="585" name="直線コネクタ 584"/>
        <xdr:cNvCxnSpPr/>
      </xdr:nvCxnSpPr>
      <xdr:spPr>
        <a:xfrm>
          <a:off x="12814300" y="8923838"/>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6" name="フローチャート : 判断 585"/>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134398</xdr:rowOff>
    </xdr:from>
    <xdr:ext cx="534377" cy="259045"/>
    <xdr:sp macro="" textlink="">
      <xdr:nvSpPr>
        <xdr:cNvPr id="587" name="テキスト ボックス 586"/>
        <xdr:cNvSpPr txBox="1"/>
      </xdr:nvSpPr>
      <xdr:spPr>
        <a:xfrm>
          <a:off x="13436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88" name="フローチャート : 判断 587"/>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142033</xdr:rowOff>
    </xdr:from>
    <xdr:ext cx="534377" cy="259045"/>
    <xdr:sp macro="" textlink="">
      <xdr:nvSpPr>
        <xdr:cNvPr id="589" name="テキスト ボックス 588"/>
        <xdr:cNvSpPr txBox="1"/>
      </xdr:nvSpPr>
      <xdr:spPr>
        <a:xfrm>
          <a:off x="12547111" y="97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72944</xdr:rowOff>
    </xdr:from>
    <xdr:to>
      <xdr:col>23</xdr:col>
      <xdr:colOff>568325</xdr:colOff>
      <xdr:row>55</xdr:row>
      <xdr:rowOff>3094</xdr:rowOff>
    </xdr:to>
    <xdr:sp macro="" textlink="">
      <xdr:nvSpPr>
        <xdr:cNvPr id="595" name="円/楕円 594"/>
        <xdr:cNvSpPr/>
      </xdr:nvSpPr>
      <xdr:spPr>
        <a:xfrm>
          <a:off x="16268700" y="93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95821</xdr:rowOff>
    </xdr:from>
    <xdr:ext cx="534377" cy="259045"/>
    <xdr:sp macro="" textlink="">
      <xdr:nvSpPr>
        <xdr:cNvPr id="596" name="教育費該当値テキスト"/>
        <xdr:cNvSpPr txBox="1"/>
      </xdr:nvSpPr>
      <xdr:spPr>
        <a:xfrm>
          <a:off x="16370300" y="91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45,349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16297</xdr:rowOff>
    </xdr:from>
    <xdr:to>
      <xdr:col>22</xdr:col>
      <xdr:colOff>415925</xdr:colOff>
      <xdr:row>54</xdr:row>
      <xdr:rowOff>117897</xdr:rowOff>
    </xdr:to>
    <xdr:sp macro="" textlink="">
      <xdr:nvSpPr>
        <xdr:cNvPr id="597" name="円/楕円 596"/>
        <xdr:cNvSpPr/>
      </xdr:nvSpPr>
      <xdr:spPr>
        <a:xfrm>
          <a:off x="15430500" y="92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134424</xdr:rowOff>
    </xdr:from>
    <xdr:ext cx="534377" cy="259045"/>
    <xdr:sp macro="" textlink="">
      <xdr:nvSpPr>
        <xdr:cNvPr id="598" name="テキスト ボックス 597"/>
        <xdr:cNvSpPr txBox="1"/>
      </xdr:nvSpPr>
      <xdr:spPr>
        <a:xfrm>
          <a:off x="15214111" y="904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111714</xdr:rowOff>
    </xdr:from>
    <xdr:to>
      <xdr:col>21</xdr:col>
      <xdr:colOff>212725</xdr:colOff>
      <xdr:row>55</xdr:row>
      <xdr:rowOff>41864</xdr:rowOff>
    </xdr:to>
    <xdr:sp macro="" textlink="">
      <xdr:nvSpPr>
        <xdr:cNvPr id="599" name="円/楕円 598"/>
        <xdr:cNvSpPr/>
      </xdr:nvSpPr>
      <xdr:spPr>
        <a:xfrm>
          <a:off x="14541500" y="93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58391</xdr:rowOff>
    </xdr:from>
    <xdr:ext cx="534377" cy="259045"/>
    <xdr:sp macro="" textlink="">
      <xdr:nvSpPr>
        <xdr:cNvPr id="600" name="テキスト ボックス 599"/>
        <xdr:cNvSpPr txBox="1"/>
      </xdr:nvSpPr>
      <xdr:spPr>
        <a:xfrm>
          <a:off x="14325111" y="91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44,501</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10902</xdr:rowOff>
    </xdr:from>
    <xdr:to>
      <xdr:col>20</xdr:col>
      <xdr:colOff>9525</xdr:colOff>
      <xdr:row>52</xdr:row>
      <xdr:rowOff>112502</xdr:rowOff>
    </xdr:to>
    <xdr:sp macro="" textlink="">
      <xdr:nvSpPr>
        <xdr:cNvPr id="601" name="円/楕円 600"/>
        <xdr:cNvSpPr/>
      </xdr:nvSpPr>
      <xdr:spPr>
        <a:xfrm>
          <a:off x="13652500" y="89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129029</xdr:rowOff>
    </xdr:from>
    <xdr:ext cx="534377" cy="259045"/>
    <xdr:sp macro="" textlink="">
      <xdr:nvSpPr>
        <xdr:cNvPr id="602" name="テキスト ボックス 601"/>
        <xdr:cNvSpPr txBox="1"/>
      </xdr:nvSpPr>
      <xdr:spPr>
        <a:xfrm>
          <a:off x="13436111" y="87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54,206</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129088</xdr:rowOff>
    </xdr:from>
    <xdr:to>
      <xdr:col>18</xdr:col>
      <xdr:colOff>492125</xdr:colOff>
      <xdr:row>52</xdr:row>
      <xdr:rowOff>59238</xdr:rowOff>
    </xdr:to>
    <xdr:sp macro="" textlink="">
      <xdr:nvSpPr>
        <xdr:cNvPr id="603" name="円/楕円 602"/>
        <xdr:cNvSpPr/>
      </xdr:nvSpPr>
      <xdr:spPr>
        <a:xfrm>
          <a:off x="12763500" y="88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75765</xdr:rowOff>
    </xdr:from>
    <xdr:ext cx="534377" cy="259045"/>
    <xdr:sp macro="" textlink="">
      <xdr:nvSpPr>
        <xdr:cNvPr id="604" name="テキスト ボックス 603"/>
        <xdr:cNvSpPr txBox="1"/>
      </xdr:nvSpPr>
      <xdr:spPr>
        <a:xfrm>
          <a:off x="12547111" y="86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28" name="直線コネクタ 627"/>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1"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2" name="直線コネクタ 631"/>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38430</xdr:rowOff>
    </xdr:from>
    <xdr:to>
      <xdr:col>23</xdr:col>
      <xdr:colOff>517525</xdr:colOff>
      <xdr:row>78</xdr:row>
      <xdr:rowOff>144805</xdr:rowOff>
    </xdr:to>
    <xdr:cxnSp macro="">
      <xdr:nvCxnSpPr>
        <xdr:cNvPr id="633" name="直線コネクタ 632"/>
        <xdr:cNvCxnSpPr/>
      </xdr:nvCxnSpPr>
      <xdr:spPr>
        <a:xfrm>
          <a:off x="15481300" y="13411530"/>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81881</xdr:rowOff>
    </xdr:from>
    <xdr:ext cx="378565" cy="259045"/>
    <xdr:sp macro="" textlink="">
      <xdr:nvSpPr>
        <xdr:cNvPr id="634" name="災害復旧費平均値テキスト"/>
        <xdr:cNvSpPr txBox="1"/>
      </xdr:nvSpPr>
      <xdr:spPr>
        <a:xfrm>
          <a:off x="16370300" y="13454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5" name="フローチャート : 判断 634"/>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65252</xdr:rowOff>
    </xdr:from>
    <xdr:to>
      <xdr:col>22</xdr:col>
      <xdr:colOff>365125</xdr:colOff>
      <xdr:row>78</xdr:row>
      <xdr:rowOff>38430</xdr:rowOff>
    </xdr:to>
    <xdr:cxnSp macro="">
      <xdr:nvCxnSpPr>
        <xdr:cNvPr id="636" name="直線コネクタ 635"/>
        <xdr:cNvCxnSpPr/>
      </xdr:nvCxnSpPr>
      <xdr:spPr>
        <a:xfrm>
          <a:off x="14592300" y="13266902"/>
          <a:ext cx="889000" cy="1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7" name="フローチャート : 判断 636"/>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41494</xdr:rowOff>
    </xdr:from>
    <xdr:ext cx="378565" cy="259045"/>
    <xdr:sp macro="" textlink="">
      <xdr:nvSpPr>
        <xdr:cNvPr id="638" name="テキスト ボックス 637"/>
        <xdr:cNvSpPr txBox="1"/>
      </xdr:nvSpPr>
      <xdr:spPr>
        <a:xfrm>
          <a:off x="15292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65252</xdr:rowOff>
    </xdr:from>
    <xdr:to>
      <xdr:col>21</xdr:col>
      <xdr:colOff>161925</xdr:colOff>
      <xdr:row>79</xdr:row>
      <xdr:rowOff>44374</xdr:rowOff>
    </xdr:to>
    <xdr:cxnSp macro="">
      <xdr:nvCxnSpPr>
        <xdr:cNvPr id="639" name="直線コネクタ 638"/>
        <xdr:cNvCxnSpPr/>
      </xdr:nvCxnSpPr>
      <xdr:spPr>
        <a:xfrm flipV="1">
          <a:off x="13703300" y="13266902"/>
          <a:ext cx="889000" cy="3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0" name="フローチャート : 判断 639"/>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28236</xdr:rowOff>
    </xdr:from>
    <xdr:ext cx="378565" cy="259045"/>
    <xdr:sp macro="" textlink="">
      <xdr:nvSpPr>
        <xdr:cNvPr id="641" name="テキスト ボックス 640"/>
        <xdr:cNvSpPr txBox="1"/>
      </xdr:nvSpPr>
      <xdr:spPr>
        <a:xfrm>
          <a:off x="14403017" y="1357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44374</xdr:rowOff>
    </xdr:from>
    <xdr:to>
      <xdr:col>19</xdr:col>
      <xdr:colOff>644525</xdr:colOff>
      <xdr:row>79</xdr:row>
      <xdr:rowOff>44450</xdr:rowOff>
    </xdr:to>
    <xdr:cxnSp macro="">
      <xdr:nvCxnSpPr>
        <xdr:cNvPr id="642" name="直線コネクタ 641"/>
        <xdr:cNvCxnSpPr/>
      </xdr:nvCxnSpPr>
      <xdr:spPr>
        <a:xfrm flipV="1">
          <a:off x="12814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3" name="フローチャート : 判断 642"/>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4" name="テキスト ボックス 643"/>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5" name="フローチャート : 判断 644"/>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6" name="テキスト ボックス 645"/>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94005</xdr:rowOff>
    </xdr:from>
    <xdr:to>
      <xdr:col>23</xdr:col>
      <xdr:colOff>568325</xdr:colOff>
      <xdr:row>79</xdr:row>
      <xdr:rowOff>24155</xdr:rowOff>
    </xdr:to>
    <xdr:sp macro="" textlink="">
      <xdr:nvSpPr>
        <xdr:cNvPr id="652" name="円/楕円 651"/>
        <xdr:cNvSpPr/>
      </xdr:nvSpPr>
      <xdr:spPr>
        <a:xfrm>
          <a:off x="162687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53382</xdr:rowOff>
    </xdr:from>
    <xdr:ext cx="378565" cy="259045"/>
    <xdr:sp macro="" textlink="">
      <xdr:nvSpPr>
        <xdr:cNvPr id="653" name="災害復旧費該当値テキスト"/>
        <xdr:cNvSpPr txBox="1"/>
      </xdr:nvSpPr>
      <xdr:spPr>
        <a:xfrm>
          <a:off x="16370300" y="13255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159080</xdr:rowOff>
    </xdr:from>
    <xdr:to>
      <xdr:col>22</xdr:col>
      <xdr:colOff>415925</xdr:colOff>
      <xdr:row>78</xdr:row>
      <xdr:rowOff>89230</xdr:rowOff>
    </xdr:to>
    <xdr:sp macro="" textlink="">
      <xdr:nvSpPr>
        <xdr:cNvPr id="654" name="円/楕円 653"/>
        <xdr:cNvSpPr/>
      </xdr:nvSpPr>
      <xdr:spPr>
        <a:xfrm>
          <a:off x="15430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105757</xdr:rowOff>
    </xdr:from>
    <xdr:ext cx="469744" cy="259045"/>
    <xdr:sp macro="" textlink="">
      <xdr:nvSpPr>
        <xdr:cNvPr id="655" name="テキスト ボックス 654"/>
        <xdr:cNvSpPr txBox="1"/>
      </xdr:nvSpPr>
      <xdr:spPr>
        <a:xfrm>
          <a:off x="15246427" y="131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14452</xdr:rowOff>
    </xdr:from>
    <xdr:to>
      <xdr:col>21</xdr:col>
      <xdr:colOff>212725</xdr:colOff>
      <xdr:row>77</xdr:row>
      <xdr:rowOff>116052</xdr:rowOff>
    </xdr:to>
    <xdr:sp macro="" textlink="">
      <xdr:nvSpPr>
        <xdr:cNvPr id="656" name="円/楕円 655"/>
        <xdr:cNvSpPr/>
      </xdr:nvSpPr>
      <xdr:spPr>
        <a:xfrm>
          <a:off x="14541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132579</xdr:rowOff>
    </xdr:from>
    <xdr:ext cx="469744" cy="259045"/>
    <xdr:sp macro="" textlink="">
      <xdr:nvSpPr>
        <xdr:cNvPr id="657" name="テキスト ボックス 656"/>
        <xdr:cNvSpPr txBox="1"/>
      </xdr:nvSpPr>
      <xdr:spPr>
        <a:xfrm>
          <a:off x="14357427" y="1299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165024</xdr:rowOff>
    </xdr:from>
    <xdr:to>
      <xdr:col>20</xdr:col>
      <xdr:colOff>9525</xdr:colOff>
      <xdr:row>79</xdr:row>
      <xdr:rowOff>95174</xdr:rowOff>
    </xdr:to>
    <xdr:sp macro="" textlink="">
      <xdr:nvSpPr>
        <xdr:cNvPr id="658" name="円/楕円 657"/>
        <xdr:cNvSpPr/>
      </xdr:nvSpPr>
      <xdr:spPr>
        <a:xfrm>
          <a:off x="13652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86301</xdr:rowOff>
    </xdr:from>
    <xdr:ext cx="249299" cy="259045"/>
    <xdr:sp macro="" textlink="">
      <xdr:nvSpPr>
        <xdr:cNvPr id="659" name="テキスト ボックス 658"/>
        <xdr:cNvSpPr txBox="1"/>
      </xdr:nvSpPr>
      <xdr:spPr>
        <a:xfrm>
          <a:off x="13578649"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6" name="直線コネクタ 685"/>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7"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88" name="直線コネクタ 687"/>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89"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0" name="直線コネクタ 689"/>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65900</xdr:rowOff>
    </xdr:from>
    <xdr:to>
      <xdr:col>23</xdr:col>
      <xdr:colOff>517525</xdr:colOff>
      <xdr:row>94</xdr:row>
      <xdr:rowOff>84207</xdr:rowOff>
    </xdr:to>
    <xdr:cxnSp macro="">
      <xdr:nvCxnSpPr>
        <xdr:cNvPr id="691" name="直線コネクタ 690"/>
        <xdr:cNvCxnSpPr/>
      </xdr:nvCxnSpPr>
      <xdr:spPr>
        <a:xfrm>
          <a:off x="15481300" y="16182200"/>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89616</xdr:rowOff>
    </xdr:from>
    <xdr:ext cx="534377" cy="259045"/>
    <xdr:sp macro="" textlink="">
      <xdr:nvSpPr>
        <xdr:cNvPr id="692" name="公債費平均値テキスト"/>
        <xdr:cNvSpPr txBox="1"/>
      </xdr:nvSpPr>
      <xdr:spPr>
        <a:xfrm>
          <a:off x="16370300" y="16205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3" name="フローチャート : 判断 692"/>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65900</xdr:rowOff>
    </xdr:from>
    <xdr:to>
      <xdr:col>22</xdr:col>
      <xdr:colOff>365125</xdr:colOff>
      <xdr:row>94</xdr:row>
      <xdr:rowOff>155187</xdr:rowOff>
    </xdr:to>
    <xdr:cxnSp macro="">
      <xdr:nvCxnSpPr>
        <xdr:cNvPr id="694" name="直線コネクタ 693"/>
        <xdr:cNvCxnSpPr/>
      </xdr:nvCxnSpPr>
      <xdr:spPr>
        <a:xfrm flipV="1">
          <a:off x="14592300" y="16182200"/>
          <a:ext cx="8890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5" name="フローチャート : 判断 694"/>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21759</xdr:rowOff>
    </xdr:from>
    <xdr:ext cx="534377" cy="259045"/>
    <xdr:sp macro="" textlink="">
      <xdr:nvSpPr>
        <xdr:cNvPr id="696" name="テキスト ボックス 695"/>
        <xdr:cNvSpPr txBox="1"/>
      </xdr:nvSpPr>
      <xdr:spPr>
        <a:xfrm>
          <a:off x="15214111" y="163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129756</xdr:rowOff>
    </xdr:from>
    <xdr:to>
      <xdr:col>21</xdr:col>
      <xdr:colOff>161925</xdr:colOff>
      <xdr:row>94</xdr:row>
      <xdr:rowOff>155187</xdr:rowOff>
    </xdr:to>
    <xdr:cxnSp macro="">
      <xdr:nvCxnSpPr>
        <xdr:cNvPr id="697" name="直線コネクタ 696"/>
        <xdr:cNvCxnSpPr/>
      </xdr:nvCxnSpPr>
      <xdr:spPr>
        <a:xfrm>
          <a:off x="13703300" y="16246056"/>
          <a:ext cx="8890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698" name="フローチャート : 判断 697"/>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28370</xdr:rowOff>
    </xdr:from>
    <xdr:ext cx="534377" cy="259045"/>
    <xdr:sp macro="" textlink="">
      <xdr:nvSpPr>
        <xdr:cNvPr id="699" name="テキスト ボックス 698"/>
        <xdr:cNvSpPr txBox="1"/>
      </xdr:nvSpPr>
      <xdr:spPr>
        <a:xfrm>
          <a:off x="14325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129756</xdr:rowOff>
    </xdr:from>
    <xdr:to>
      <xdr:col>19</xdr:col>
      <xdr:colOff>644525</xdr:colOff>
      <xdr:row>94</xdr:row>
      <xdr:rowOff>137776</xdr:rowOff>
    </xdr:to>
    <xdr:cxnSp macro="">
      <xdr:nvCxnSpPr>
        <xdr:cNvPr id="700" name="直線コネクタ 699"/>
        <xdr:cNvCxnSpPr/>
      </xdr:nvCxnSpPr>
      <xdr:spPr>
        <a:xfrm flipV="1">
          <a:off x="12814300" y="1624605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1" name="フローチャート : 判断 700"/>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9548</xdr:rowOff>
    </xdr:from>
    <xdr:ext cx="534377" cy="259045"/>
    <xdr:sp macro="" textlink="">
      <xdr:nvSpPr>
        <xdr:cNvPr id="702" name="テキスト ボックス 701"/>
        <xdr:cNvSpPr txBox="1"/>
      </xdr:nvSpPr>
      <xdr:spPr>
        <a:xfrm>
          <a:off x="13436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3" name="フローチャート : 判断 702"/>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29055</xdr:rowOff>
    </xdr:from>
    <xdr:ext cx="534377" cy="259045"/>
    <xdr:sp macro="" textlink="">
      <xdr:nvSpPr>
        <xdr:cNvPr id="704" name="テキスト ボックス 703"/>
        <xdr:cNvSpPr txBox="1"/>
      </xdr:nvSpPr>
      <xdr:spPr>
        <a:xfrm>
          <a:off x="12547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33407</xdr:rowOff>
    </xdr:from>
    <xdr:to>
      <xdr:col>23</xdr:col>
      <xdr:colOff>568325</xdr:colOff>
      <xdr:row>94</xdr:row>
      <xdr:rowOff>135007</xdr:rowOff>
    </xdr:to>
    <xdr:sp macro="" textlink="">
      <xdr:nvSpPr>
        <xdr:cNvPr id="710" name="円/楕円 709"/>
        <xdr:cNvSpPr/>
      </xdr:nvSpPr>
      <xdr:spPr>
        <a:xfrm>
          <a:off x="16268700" y="161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56284</xdr:rowOff>
    </xdr:from>
    <xdr:ext cx="534377" cy="259045"/>
    <xdr:sp macro="" textlink="">
      <xdr:nvSpPr>
        <xdr:cNvPr id="711" name="公債費該当値テキスト"/>
        <xdr:cNvSpPr txBox="1"/>
      </xdr:nvSpPr>
      <xdr:spPr>
        <a:xfrm>
          <a:off x="16370300" y="160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62,913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15100</xdr:rowOff>
    </xdr:from>
    <xdr:to>
      <xdr:col>22</xdr:col>
      <xdr:colOff>415925</xdr:colOff>
      <xdr:row>94</xdr:row>
      <xdr:rowOff>116700</xdr:rowOff>
    </xdr:to>
    <xdr:sp macro="" textlink="">
      <xdr:nvSpPr>
        <xdr:cNvPr id="712" name="円/楕円 711"/>
        <xdr:cNvSpPr/>
      </xdr:nvSpPr>
      <xdr:spPr>
        <a:xfrm>
          <a:off x="15430500" y="161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133227</xdr:rowOff>
    </xdr:from>
    <xdr:ext cx="534377" cy="259045"/>
    <xdr:sp macro="" textlink="">
      <xdr:nvSpPr>
        <xdr:cNvPr id="713" name="テキスト ボックス 712"/>
        <xdr:cNvSpPr txBox="1"/>
      </xdr:nvSpPr>
      <xdr:spPr>
        <a:xfrm>
          <a:off x="15214111" y="159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104387</xdr:rowOff>
    </xdr:from>
    <xdr:to>
      <xdr:col>21</xdr:col>
      <xdr:colOff>212725</xdr:colOff>
      <xdr:row>95</xdr:row>
      <xdr:rowOff>34537</xdr:rowOff>
    </xdr:to>
    <xdr:sp macro="" textlink="">
      <xdr:nvSpPr>
        <xdr:cNvPr id="714" name="円/楕円 713"/>
        <xdr:cNvSpPr/>
      </xdr:nvSpPr>
      <xdr:spPr>
        <a:xfrm>
          <a:off x="14541500" y="162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51064</xdr:rowOff>
    </xdr:from>
    <xdr:ext cx="534377" cy="259045"/>
    <xdr:sp macro="" textlink="">
      <xdr:nvSpPr>
        <xdr:cNvPr id="715" name="テキスト ボックス 714"/>
        <xdr:cNvSpPr txBox="1"/>
      </xdr:nvSpPr>
      <xdr:spPr>
        <a:xfrm>
          <a:off x="14325111" y="159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78956</xdr:rowOff>
    </xdr:from>
    <xdr:to>
      <xdr:col>20</xdr:col>
      <xdr:colOff>9525</xdr:colOff>
      <xdr:row>95</xdr:row>
      <xdr:rowOff>9106</xdr:rowOff>
    </xdr:to>
    <xdr:sp macro="" textlink="">
      <xdr:nvSpPr>
        <xdr:cNvPr id="716" name="円/楕円 715"/>
        <xdr:cNvSpPr/>
      </xdr:nvSpPr>
      <xdr:spPr>
        <a:xfrm>
          <a:off x="13652500" y="161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25633</xdr:rowOff>
    </xdr:from>
    <xdr:ext cx="534377" cy="259045"/>
    <xdr:sp macro="" textlink="">
      <xdr:nvSpPr>
        <xdr:cNvPr id="717" name="テキスト ボックス 716"/>
        <xdr:cNvSpPr txBox="1"/>
      </xdr:nvSpPr>
      <xdr:spPr>
        <a:xfrm>
          <a:off x="13436111" y="159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86976</xdr:rowOff>
    </xdr:from>
    <xdr:to>
      <xdr:col>18</xdr:col>
      <xdr:colOff>492125</xdr:colOff>
      <xdr:row>95</xdr:row>
      <xdr:rowOff>17126</xdr:rowOff>
    </xdr:to>
    <xdr:sp macro="" textlink="">
      <xdr:nvSpPr>
        <xdr:cNvPr id="718" name="円/楕円 717"/>
        <xdr:cNvSpPr/>
      </xdr:nvSpPr>
      <xdr:spPr>
        <a:xfrm>
          <a:off x="12763500" y="162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33653</xdr:rowOff>
    </xdr:from>
    <xdr:ext cx="534377" cy="259045"/>
    <xdr:sp macro="" textlink="">
      <xdr:nvSpPr>
        <xdr:cNvPr id="719" name="テキスト ボックス 718"/>
        <xdr:cNvSpPr txBox="1"/>
      </xdr:nvSpPr>
      <xdr:spPr>
        <a:xfrm>
          <a:off x="12547111" y="15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5" name="直線コネクタ 744"/>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48"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49" name="直線コネクタ 748"/>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1"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2" name="フローチャート : 判断 751"/>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4" name="フローチャート : 判断 753"/>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5" name="テキスト ボックス 754"/>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7" name="フローチャート : 判断 756"/>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58" name="テキスト ボックス 757"/>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0" name="フローチャート : 判断 759"/>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1" name="テキスト ボックス 760"/>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2" name="フローチャート : 判断 761"/>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3" name="テキスト ボックス 762"/>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主な構成項目である民生費は、住民一人当たり</a:t>
          </a:r>
          <a:r>
            <a:rPr kumimoji="1" lang="en-US" altLang="ja-JP" sz="1300">
              <a:solidFill>
                <a:schemeClr val="dk1"/>
              </a:solidFill>
              <a:effectLst/>
              <a:latin typeface="+mn-ea"/>
              <a:ea typeface="+mn-ea"/>
              <a:cs typeface="+mn-cs"/>
            </a:rPr>
            <a:t>168,728</a:t>
          </a:r>
          <a:r>
            <a:rPr kumimoji="1" lang="ja-JP" altLang="ja-JP" sz="1300">
              <a:solidFill>
                <a:schemeClr val="dk1"/>
              </a:solidFill>
              <a:effectLst/>
              <a:latin typeface="+mn-ea"/>
              <a:ea typeface="+mn-ea"/>
              <a:cs typeface="+mn-cs"/>
            </a:rPr>
            <a:t>円となっており、</a:t>
          </a:r>
          <a:r>
            <a:rPr kumimoji="1" lang="ja-JP" altLang="ja-JP" sz="1300">
              <a:solidFill>
                <a:schemeClr val="dk1"/>
              </a:solidFill>
              <a:effectLst/>
              <a:latin typeface="+mn-lt"/>
              <a:ea typeface="+mn-ea"/>
              <a:cs typeface="+mn-cs"/>
            </a:rPr>
            <a:t>類似他団体平均と比較して</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ea"/>
              <a:ea typeface="+mn-ea"/>
              <a:cs typeface="+mn-cs"/>
            </a:rPr>
            <a:t>生活保護の保護率が低いことなどにより</a:t>
          </a:r>
          <a:r>
            <a:rPr kumimoji="1" lang="ja-JP" altLang="en-US" sz="1300">
              <a:solidFill>
                <a:schemeClr val="dk1"/>
              </a:solidFill>
              <a:effectLst/>
              <a:latin typeface="+mn-ea"/>
              <a:ea typeface="+mn-ea"/>
              <a:cs typeface="+mn-cs"/>
            </a:rPr>
            <a:t>民生費全体も</a:t>
          </a:r>
          <a:r>
            <a:rPr kumimoji="1" lang="ja-JP" altLang="ja-JP" sz="1300">
              <a:solidFill>
                <a:schemeClr val="dk1"/>
              </a:solidFill>
              <a:effectLst/>
              <a:latin typeface="+mn-ea"/>
              <a:ea typeface="+mn-ea"/>
              <a:cs typeface="+mn-cs"/>
            </a:rPr>
            <a:t>低い状況となっている。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また、衛生費については、住民一人当たり</a:t>
          </a:r>
          <a:r>
            <a:rPr kumimoji="1" lang="en-US" altLang="ja-JP" sz="1300">
              <a:solidFill>
                <a:schemeClr val="dk1"/>
              </a:solidFill>
              <a:effectLst/>
              <a:latin typeface="+mn-ea"/>
              <a:ea typeface="+mn-ea"/>
              <a:cs typeface="+mn-cs"/>
            </a:rPr>
            <a:t>57,082</a:t>
          </a:r>
          <a:r>
            <a:rPr kumimoji="1" lang="ja-JP" altLang="ja-JP" sz="1300">
              <a:solidFill>
                <a:schemeClr val="dk1"/>
              </a:solidFill>
              <a:effectLst/>
              <a:latin typeface="+mn-ea"/>
              <a:ea typeface="+mn-ea"/>
              <a:cs typeface="+mn-cs"/>
            </a:rPr>
            <a:t>円となっており、原爆被爆者施策</a:t>
          </a:r>
          <a:r>
            <a:rPr kumimoji="1" lang="ja-JP" altLang="en-US" sz="1300">
              <a:solidFill>
                <a:schemeClr val="dk1"/>
              </a:solidFill>
              <a:effectLst/>
              <a:latin typeface="+mn-ea"/>
              <a:ea typeface="+mn-ea"/>
              <a:cs typeface="+mn-cs"/>
            </a:rPr>
            <a:t>を実施していること</a:t>
          </a:r>
          <a:r>
            <a:rPr kumimoji="1" lang="ja-JP" altLang="ja-JP" sz="1300">
              <a:solidFill>
                <a:schemeClr val="dk1"/>
              </a:solidFill>
              <a:effectLst/>
              <a:latin typeface="+mn-ea"/>
              <a:ea typeface="+mn-ea"/>
              <a:cs typeface="+mn-cs"/>
            </a:rPr>
            <a:t>などにより、類似団体</a:t>
          </a:r>
          <a:r>
            <a:rPr kumimoji="1" lang="ja-JP" altLang="en-US" sz="1300">
              <a:solidFill>
                <a:schemeClr val="dk1"/>
              </a:solidFill>
              <a:effectLst/>
              <a:latin typeface="+mn-ea"/>
              <a:ea typeface="+mn-ea"/>
              <a:cs typeface="+mn-cs"/>
            </a:rPr>
            <a:t>平均</a:t>
          </a:r>
          <a:r>
            <a:rPr kumimoji="1" lang="ja-JP" altLang="ja-JP" sz="1300">
              <a:solidFill>
                <a:schemeClr val="dk1"/>
              </a:solidFill>
              <a:effectLst/>
              <a:latin typeface="+mn-ea"/>
              <a:ea typeface="+mn-ea"/>
              <a:cs typeface="+mn-cs"/>
            </a:rPr>
            <a:t>と比較して高い状況となっている。</a:t>
          </a:r>
          <a:endParaRPr lang="ja-JP" altLang="ja-JP" sz="1300">
            <a:effectLst/>
            <a:latin typeface="+mn-ea"/>
            <a:ea typeface="+mn-ea"/>
          </a:endParaRPr>
        </a:p>
        <a:p>
          <a:pPr eaLnBrk="1" fontAlgn="auto" latinLnBrk="0" hangingPunct="1"/>
          <a:r>
            <a:rPr lang="ja-JP" altLang="ja-JP" sz="1300">
              <a:solidFill>
                <a:schemeClr val="dk1"/>
              </a:solidFill>
              <a:effectLst/>
              <a:latin typeface="+mn-ea"/>
              <a:ea typeface="+mn-ea"/>
              <a:cs typeface="+mn-cs"/>
            </a:rPr>
            <a:t>なお、平成</a:t>
          </a:r>
          <a:r>
            <a:rPr lang="en-US" altLang="ja-JP" sz="1300">
              <a:solidFill>
                <a:schemeClr val="dk1"/>
              </a:solidFill>
              <a:effectLst/>
              <a:latin typeface="+mn-ea"/>
              <a:ea typeface="+mn-ea"/>
              <a:cs typeface="+mn-cs"/>
            </a:rPr>
            <a:t>28</a:t>
          </a:r>
          <a:r>
            <a:rPr lang="ja-JP" altLang="ja-JP" sz="1300">
              <a:solidFill>
                <a:schemeClr val="dk1"/>
              </a:solidFill>
              <a:effectLst/>
              <a:latin typeface="+mn-ea"/>
              <a:ea typeface="+mn-ea"/>
              <a:cs typeface="+mn-cs"/>
            </a:rPr>
            <a:t>年度における</a:t>
          </a:r>
          <a:r>
            <a:rPr lang="ja-JP" altLang="en-US" sz="1300">
              <a:solidFill>
                <a:schemeClr val="dk1"/>
              </a:solidFill>
              <a:effectLst/>
              <a:latin typeface="+mn-ea"/>
              <a:ea typeface="+mn-ea"/>
              <a:cs typeface="+mn-cs"/>
            </a:rPr>
            <a:t>土木</a:t>
          </a:r>
          <a:r>
            <a:rPr lang="ja-JP" altLang="ja-JP" sz="1300">
              <a:solidFill>
                <a:schemeClr val="dk1"/>
              </a:solidFill>
              <a:effectLst/>
              <a:latin typeface="+mn-ea"/>
              <a:ea typeface="+mn-ea"/>
              <a:cs typeface="+mn-cs"/>
            </a:rPr>
            <a:t>費については、</a:t>
          </a:r>
          <a:r>
            <a:rPr lang="ja-JP" altLang="en-US" sz="1300">
              <a:solidFill>
                <a:schemeClr val="dk1"/>
              </a:solidFill>
              <a:effectLst/>
              <a:latin typeface="+mn-ea"/>
              <a:ea typeface="+mn-ea"/>
              <a:cs typeface="+mn-cs"/>
            </a:rPr>
            <a:t>広島駅南口Ｂ・Ｃブロック市街地再開発事業の実施などのピークにより、</a:t>
          </a:r>
          <a:r>
            <a:rPr lang="ja-JP" altLang="ja-JP" sz="1300">
              <a:solidFill>
                <a:schemeClr val="dk1"/>
              </a:solidFill>
              <a:effectLst/>
              <a:latin typeface="+mn-ea"/>
              <a:ea typeface="+mn-ea"/>
              <a:cs typeface="+mn-cs"/>
            </a:rPr>
            <a:t>類似団体と比較して高い状況となっている。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ea"/>
              <a:ea typeface="+mn-ea"/>
              <a:cs typeface="+mn-cs"/>
            </a:rPr>
            <a:t>実質収支額は黒字で推移しており、平成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億円（標準財政規模費</a:t>
          </a:r>
          <a:r>
            <a:rPr kumimoji="1" lang="en-US" altLang="ja-JP" sz="1300">
              <a:solidFill>
                <a:schemeClr val="dk1"/>
              </a:solidFill>
              <a:effectLst/>
              <a:latin typeface="+mn-ea"/>
              <a:ea typeface="+mn-ea"/>
              <a:cs typeface="+mn-cs"/>
            </a:rPr>
            <a:t>0.86</a:t>
          </a:r>
          <a:r>
            <a:rPr kumimoji="1" lang="ja-JP" altLang="ja-JP" sz="1300">
              <a:solidFill>
                <a:schemeClr val="dk1"/>
              </a:solidFill>
              <a:effectLst/>
              <a:latin typeface="+mn-ea"/>
              <a:ea typeface="+mn-ea"/>
              <a:cs typeface="+mn-cs"/>
            </a:rPr>
            <a:t>％）の黒字となった。</a:t>
          </a:r>
          <a:endParaRPr kumimoji="1" lang="en-US" altLang="ja-JP" sz="1300">
            <a:solidFill>
              <a:schemeClr val="dk1"/>
            </a:solidFill>
            <a:effectLst/>
            <a:latin typeface="+mn-ea"/>
            <a:ea typeface="+mn-ea"/>
            <a:cs typeface="+mn-cs"/>
          </a:endParaRPr>
        </a:p>
        <a:p>
          <a:pPr eaLnBrk="1" fontAlgn="auto" latinLnBrk="0" hangingPunct="1"/>
          <a:r>
            <a:rPr kumimoji="1" lang="ja-JP" altLang="ja-JP" sz="1300">
              <a:solidFill>
                <a:schemeClr val="dk1"/>
              </a:solidFill>
              <a:effectLst/>
              <a:latin typeface="+mn-ea"/>
              <a:ea typeface="+mn-ea"/>
              <a:cs typeface="+mn-cs"/>
            </a:rPr>
            <a:t>また、平成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年度末における財政調整基金残高は、</a:t>
          </a:r>
          <a:r>
            <a:rPr kumimoji="1" lang="en-US" altLang="ja-JP" sz="1300">
              <a:solidFill>
                <a:schemeClr val="dk1"/>
              </a:solidFill>
              <a:effectLst/>
              <a:latin typeface="+mn-ea"/>
              <a:ea typeface="+mn-ea"/>
              <a:cs typeface="+mn-cs"/>
            </a:rPr>
            <a:t>47</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45</a:t>
          </a:r>
          <a:r>
            <a:rPr kumimoji="1" lang="ja-JP" altLang="en-US" sz="1300">
              <a:solidFill>
                <a:schemeClr val="dk1"/>
              </a:solidFill>
              <a:effectLst/>
              <a:latin typeface="+mn-ea"/>
              <a:ea typeface="+mn-ea"/>
              <a:cs typeface="+mn-cs"/>
            </a:rPr>
            <a:t>億円減）</a:t>
          </a:r>
          <a:r>
            <a:rPr kumimoji="1" lang="ja-JP" altLang="ja-JP" sz="1300">
              <a:solidFill>
                <a:schemeClr val="dk1"/>
              </a:solidFill>
              <a:effectLst/>
              <a:latin typeface="+mn-ea"/>
              <a:ea typeface="+mn-ea"/>
              <a:cs typeface="+mn-cs"/>
            </a:rPr>
            <a:t>となっており、標準財政規模比では</a:t>
          </a:r>
          <a:r>
            <a:rPr kumimoji="1" lang="en-US" altLang="ja-JP" sz="1300">
              <a:solidFill>
                <a:schemeClr val="dk1"/>
              </a:solidFill>
              <a:effectLst/>
              <a:latin typeface="+mn-ea"/>
              <a:ea typeface="+mn-ea"/>
              <a:cs typeface="+mn-cs"/>
            </a:rPr>
            <a:t>1.64</a:t>
          </a:r>
          <a:r>
            <a:rPr kumimoji="1" lang="ja-JP" altLang="ja-JP" sz="1300">
              <a:solidFill>
                <a:schemeClr val="dk1"/>
              </a:solidFill>
              <a:effectLst/>
              <a:latin typeface="+mn-ea"/>
              <a:ea typeface="+mn-ea"/>
              <a:cs typeface="+mn-cs"/>
            </a:rPr>
            <a:t>％となっている。</a:t>
          </a:r>
          <a:endParaRPr lang="ja-JP" altLang="ja-JP" sz="1300">
            <a:effectLst/>
            <a:latin typeface="+mn-ea"/>
            <a:ea typeface="+mn-ea"/>
          </a:endParaRPr>
        </a:p>
        <a:p>
          <a:pPr eaLnBrk="1" fontAlgn="auto" latinLnBrk="0" hangingPunct="1"/>
          <a:r>
            <a:rPr lang="ja-JP" altLang="ja-JP" sz="1300">
              <a:solidFill>
                <a:schemeClr val="dk1"/>
              </a:solidFill>
              <a:effectLst/>
              <a:latin typeface="+mn-ea"/>
              <a:ea typeface="+mn-ea"/>
              <a:cs typeface="+mn-cs"/>
            </a:rPr>
            <a:t>なお、実質単年度収支がマイナスとなっているのは、社会保障費</a:t>
          </a:r>
          <a:r>
            <a:rPr lang="ja-JP" altLang="en-US" sz="1300">
              <a:solidFill>
                <a:schemeClr val="dk1"/>
              </a:solidFill>
              <a:effectLst/>
              <a:latin typeface="+mn-ea"/>
              <a:ea typeface="+mn-ea"/>
              <a:cs typeface="+mn-cs"/>
            </a:rPr>
            <a:t>や</a:t>
          </a:r>
          <a:r>
            <a:rPr lang="ja-JP" altLang="ja-JP" sz="1300">
              <a:solidFill>
                <a:schemeClr val="dk1"/>
              </a:solidFill>
              <a:effectLst/>
              <a:latin typeface="+mn-ea"/>
              <a:ea typeface="+mn-ea"/>
              <a:cs typeface="+mn-cs"/>
            </a:rPr>
            <a:t>公債費</a:t>
          </a:r>
          <a:r>
            <a:rPr lang="ja-JP" altLang="en-US" sz="1300">
              <a:solidFill>
                <a:schemeClr val="dk1"/>
              </a:solidFill>
              <a:effectLst/>
              <a:latin typeface="+mn-ea"/>
              <a:ea typeface="+mn-ea"/>
              <a:cs typeface="+mn-cs"/>
            </a:rPr>
            <a:t>といった</a:t>
          </a:r>
          <a:r>
            <a:rPr lang="ja-JP" altLang="ja-JP" sz="1300">
              <a:solidFill>
                <a:schemeClr val="dk1"/>
              </a:solidFill>
              <a:effectLst/>
              <a:latin typeface="+mn-ea"/>
              <a:ea typeface="+mn-ea"/>
              <a:cs typeface="+mn-cs"/>
            </a:rPr>
            <a:t>義務的経費の増加などに対応するため、財政調整基金を取り崩したことが主な要因となっている。</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指標を算定している平成</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年度以降、連結実質赤字は生じていない。</a:t>
          </a:r>
          <a:endParaRPr lang="ja-JP" altLang="ja-JP" sz="1300">
            <a:effectLst/>
            <a:latin typeface="+mn-ea"/>
            <a:ea typeface="+mn-ea"/>
          </a:endParaRPr>
        </a:p>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年度の連結実質赤字比率に係る黒</a:t>
          </a:r>
          <a:r>
            <a:rPr kumimoji="1" lang="ja-JP" altLang="ja-JP" sz="1300">
              <a:solidFill>
                <a:sysClr val="windowText" lastClr="000000"/>
              </a:solidFill>
              <a:effectLst/>
              <a:latin typeface="+mn-ea"/>
              <a:ea typeface="+mn-ea"/>
              <a:cs typeface="+mn-cs"/>
            </a:rPr>
            <a:t>字は</a:t>
          </a:r>
          <a:r>
            <a:rPr kumimoji="1" lang="en-US" altLang="ja-JP" sz="1300">
              <a:solidFill>
                <a:sysClr val="windowText" lastClr="000000"/>
              </a:solidFill>
              <a:effectLst/>
              <a:latin typeface="+mn-ea"/>
              <a:ea typeface="+mn-ea"/>
              <a:cs typeface="+mn-cs"/>
            </a:rPr>
            <a:t>186</a:t>
          </a:r>
          <a:r>
            <a:rPr kumimoji="1" lang="ja-JP" altLang="ja-JP" sz="1300">
              <a:solidFill>
                <a:schemeClr val="dk1"/>
              </a:solidFill>
              <a:effectLst/>
              <a:latin typeface="+mn-ea"/>
              <a:ea typeface="+mn-ea"/>
              <a:cs typeface="+mn-cs"/>
            </a:rPr>
            <a:t>億円となっており、標準財政規模比では</a:t>
          </a:r>
          <a:r>
            <a:rPr kumimoji="1" lang="en-US" altLang="ja-JP" sz="1300">
              <a:solidFill>
                <a:schemeClr val="dk1"/>
              </a:solidFill>
              <a:effectLst/>
              <a:latin typeface="+mn-ea"/>
              <a:ea typeface="+mn-ea"/>
              <a:cs typeface="+mn-cs"/>
            </a:rPr>
            <a:t>6.51</a:t>
          </a:r>
          <a:r>
            <a:rPr kumimoji="1" lang="ja-JP" altLang="ja-JP" sz="1300">
              <a:solidFill>
                <a:schemeClr val="dk1"/>
              </a:solidFill>
              <a:effectLst/>
              <a:latin typeface="+mn-ea"/>
              <a:ea typeface="+mn-ea"/>
              <a:cs typeface="+mn-cs"/>
            </a:rPr>
            <a:t>％となっている。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なお、病院事業を地方独立行政法人化したことに伴い、平成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年度以降の標準財政規模比が大きく減少している。</a:t>
          </a:r>
          <a:endParaRPr lang="ja-JP" altLang="ja-JP" sz="1300">
            <a:effectLst/>
            <a:latin typeface="+mn-ea"/>
            <a:ea typeface="+mn-ea"/>
          </a:endParaRPr>
        </a:p>
        <a:p>
          <a:endParaRPr kumimoji="1" lang="ja-JP" altLang="en-US" sz="13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577188080</v>
      </c>
      <c r="BO4" s="381"/>
      <c r="BP4" s="381"/>
      <c r="BQ4" s="381"/>
      <c r="BR4" s="381"/>
      <c r="BS4" s="381"/>
      <c r="BT4" s="381"/>
      <c r="BU4" s="382"/>
      <c r="BV4" s="380">
        <v>576662180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0.9</v>
      </c>
      <c r="CU4" s="387"/>
      <c r="CV4" s="387"/>
      <c r="CW4" s="387"/>
      <c r="CX4" s="387"/>
      <c r="CY4" s="387"/>
      <c r="CZ4" s="387"/>
      <c r="DA4" s="388"/>
      <c r="DB4" s="386">
        <v>0.9</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572855024</v>
      </c>
      <c r="BO5" s="418"/>
      <c r="BP5" s="418"/>
      <c r="BQ5" s="418"/>
      <c r="BR5" s="418"/>
      <c r="BS5" s="418"/>
      <c r="BT5" s="418"/>
      <c r="BU5" s="419"/>
      <c r="BV5" s="417">
        <v>570673631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98.6</v>
      </c>
      <c r="CU5" s="415"/>
      <c r="CV5" s="415"/>
      <c r="CW5" s="415"/>
      <c r="CX5" s="415"/>
      <c r="CY5" s="415"/>
      <c r="CZ5" s="415"/>
      <c r="DA5" s="416"/>
      <c r="DB5" s="414">
        <v>97.4</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4333056</v>
      </c>
      <c r="BO6" s="418"/>
      <c r="BP6" s="418"/>
      <c r="BQ6" s="418"/>
      <c r="BR6" s="418"/>
      <c r="BS6" s="418"/>
      <c r="BT6" s="418"/>
      <c r="BU6" s="419"/>
      <c r="BV6" s="417">
        <v>5988549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109.7</v>
      </c>
      <c r="CU6" s="455"/>
      <c r="CV6" s="455"/>
      <c r="CW6" s="455"/>
      <c r="CX6" s="455"/>
      <c r="CY6" s="455"/>
      <c r="CZ6" s="455"/>
      <c r="DA6" s="456"/>
      <c r="DB6" s="454">
        <v>109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1884134</v>
      </c>
      <c r="BO7" s="418"/>
      <c r="BP7" s="418"/>
      <c r="BQ7" s="418"/>
      <c r="BR7" s="418"/>
      <c r="BS7" s="418"/>
      <c r="BT7" s="418"/>
      <c r="BU7" s="419"/>
      <c r="BV7" s="417">
        <v>3567436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283365731</v>
      </c>
      <c r="CU7" s="418"/>
      <c r="CV7" s="418"/>
      <c r="CW7" s="418"/>
      <c r="CX7" s="418"/>
      <c r="CY7" s="418"/>
      <c r="CZ7" s="418"/>
      <c r="DA7" s="419"/>
      <c r="DB7" s="417">
        <v>280533985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2448922</v>
      </c>
      <c r="BO8" s="418"/>
      <c r="BP8" s="418"/>
      <c r="BQ8" s="418"/>
      <c r="BR8" s="418"/>
      <c r="BS8" s="418"/>
      <c r="BT8" s="418"/>
      <c r="BU8" s="419"/>
      <c r="BV8" s="417">
        <v>2421113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0.84</v>
      </c>
      <c r="CU8" s="458"/>
      <c r="CV8" s="458"/>
      <c r="CW8" s="458"/>
      <c r="CX8" s="458"/>
      <c r="CY8" s="458"/>
      <c r="CZ8" s="458"/>
      <c r="DA8" s="459"/>
      <c r="DB8" s="457">
        <v>0.83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1194034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27809</v>
      </c>
      <c r="BO9" s="418"/>
      <c r="BP9" s="418"/>
      <c r="BQ9" s="418"/>
      <c r="BR9" s="418"/>
      <c r="BS9" s="418"/>
      <c r="BT9" s="418"/>
      <c r="BU9" s="419"/>
      <c r="BV9" s="417">
        <v>38640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20.8</v>
      </c>
      <c r="CU9" s="415"/>
      <c r="CV9" s="415"/>
      <c r="CW9" s="415"/>
      <c r="CX9" s="415"/>
      <c r="CY9" s="415"/>
      <c r="CZ9" s="415"/>
      <c r="DA9" s="416"/>
      <c r="DB9" s="414">
        <v>20.7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1173843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1204273</v>
      </c>
      <c r="BO10" s="418"/>
      <c r="BP10" s="418"/>
      <c r="BQ10" s="418"/>
      <c r="BR10" s="418"/>
      <c r="BS10" s="418"/>
      <c r="BT10" s="418"/>
      <c r="BU10" s="419"/>
      <c r="BV10" s="417">
        <v>1191805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1193857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5700000</v>
      </c>
      <c r="BO12" s="418"/>
      <c r="BP12" s="418"/>
      <c r="BQ12" s="418"/>
      <c r="BR12" s="418"/>
      <c r="BS12" s="418"/>
      <c r="BT12" s="418"/>
      <c r="BU12" s="419"/>
      <c r="BV12" s="417">
        <v>3250000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1176642</v>
      </c>
      <c r="S13" s="499"/>
      <c r="T13" s="499"/>
      <c r="U13" s="499"/>
      <c r="V13" s="500"/>
      <c r="W13" s="433" t="s">
        <v>124</v>
      </c>
      <c r="X13" s="434"/>
      <c r="Y13" s="434"/>
      <c r="Z13" s="434"/>
      <c r="AA13" s="434"/>
      <c r="AB13" s="424"/>
      <c r="AC13" s="468">
        <v>5259</v>
      </c>
      <c r="AD13" s="469"/>
      <c r="AE13" s="469"/>
      <c r="AF13" s="469"/>
      <c r="AG13" s="508"/>
      <c r="AH13" s="468">
        <v>5442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-4467918</v>
      </c>
      <c r="BO13" s="418"/>
      <c r="BP13" s="418"/>
      <c r="BQ13" s="418"/>
      <c r="BR13" s="418"/>
      <c r="BS13" s="418"/>
      <c r="BT13" s="418"/>
      <c r="BU13" s="419"/>
      <c r="BV13" s="417">
        <v>-2019555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14.7</v>
      </c>
      <c r="CU13" s="415"/>
      <c r="CV13" s="415"/>
      <c r="CW13" s="415"/>
      <c r="CX13" s="415"/>
      <c r="CY13" s="415"/>
      <c r="CZ13" s="415"/>
      <c r="DA13" s="416"/>
      <c r="DB13" s="414">
        <v>15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1191030</v>
      </c>
      <c r="S14" s="499"/>
      <c r="T14" s="499"/>
      <c r="U14" s="499"/>
      <c r="V14" s="500"/>
      <c r="W14" s="407"/>
      <c r="X14" s="408"/>
      <c r="Y14" s="408"/>
      <c r="Z14" s="408"/>
      <c r="AA14" s="408"/>
      <c r="AB14" s="397"/>
      <c r="AC14" s="501">
        <v>1</v>
      </c>
      <c r="AD14" s="502"/>
      <c r="AE14" s="502"/>
      <c r="AF14" s="502"/>
      <c r="AG14" s="503"/>
      <c r="AH14" s="501">
        <v>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222.8</v>
      </c>
      <c r="CU14" s="513"/>
      <c r="CV14" s="513"/>
      <c r="CW14" s="513"/>
      <c r="CX14" s="513"/>
      <c r="CY14" s="513"/>
      <c r="CZ14" s="513"/>
      <c r="DA14" s="514"/>
      <c r="DB14" s="512">
        <v>223.9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1174560</v>
      </c>
      <c r="S15" s="499"/>
      <c r="T15" s="499"/>
      <c r="U15" s="499"/>
      <c r="V15" s="500"/>
      <c r="W15" s="433" t="s">
        <v>131</v>
      </c>
      <c r="X15" s="434"/>
      <c r="Y15" s="434"/>
      <c r="Z15" s="434"/>
      <c r="AA15" s="434"/>
      <c r="AB15" s="424"/>
      <c r="AC15" s="468">
        <v>123553</v>
      </c>
      <c r="AD15" s="469"/>
      <c r="AE15" s="469"/>
      <c r="AF15" s="469"/>
      <c r="AG15" s="508"/>
      <c r="AH15" s="468">
        <v>114782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170919068</v>
      </c>
      <c r="BO15" s="381"/>
      <c r="BP15" s="381"/>
      <c r="BQ15" s="381"/>
      <c r="BR15" s="381"/>
      <c r="BS15" s="381"/>
      <c r="BT15" s="381"/>
      <c r="BU15" s="382"/>
      <c r="BV15" s="380">
        <v>167838675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22.6</v>
      </c>
      <c r="AD16" s="502"/>
      <c r="AE16" s="502"/>
      <c r="AF16" s="502"/>
      <c r="AG16" s="503"/>
      <c r="AH16" s="501">
        <v>21.7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203522651</v>
      </c>
      <c r="BO16" s="418"/>
      <c r="BP16" s="418"/>
      <c r="BQ16" s="418"/>
      <c r="BR16" s="418"/>
      <c r="BS16" s="418"/>
      <c r="BT16" s="418"/>
      <c r="BU16" s="419"/>
      <c r="BV16" s="417">
        <v>199789293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417528</v>
      </c>
      <c r="AD17" s="469"/>
      <c r="AE17" s="469"/>
      <c r="AF17" s="469"/>
      <c r="AG17" s="508"/>
      <c r="AH17" s="468">
        <v>409570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220876561</v>
      </c>
      <c r="BO17" s="418"/>
      <c r="BP17" s="418"/>
      <c r="BQ17" s="418"/>
      <c r="BR17" s="418"/>
      <c r="BS17" s="418"/>
      <c r="BT17" s="418"/>
      <c r="BU17" s="419"/>
      <c r="BV17" s="417">
        <v>216568439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906.53</v>
      </c>
      <c r="M18" s="530"/>
      <c r="N18" s="530"/>
      <c r="O18" s="530"/>
      <c r="P18" s="530"/>
      <c r="Q18" s="530"/>
      <c r="R18" s="531"/>
      <c r="S18" s="531"/>
      <c r="T18" s="531"/>
      <c r="U18" s="531"/>
      <c r="V18" s="532"/>
      <c r="W18" s="435"/>
      <c r="X18" s="436"/>
      <c r="Y18" s="436"/>
      <c r="Z18" s="436"/>
      <c r="AA18" s="436"/>
      <c r="AB18" s="427"/>
      <c r="AC18" s="533">
        <v>76.400000000000006</v>
      </c>
      <c r="AD18" s="534"/>
      <c r="AE18" s="534"/>
      <c r="AF18" s="534"/>
      <c r="AG18" s="535"/>
      <c r="AH18" s="533">
        <v>77.3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286071155</v>
      </c>
      <c r="BO18" s="418"/>
      <c r="BP18" s="418"/>
      <c r="BQ18" s="418"/>
      <c r="BR18" s="418"/>
      <c r="BS18" s="418"/>
      <c r="BT18" s="418"/>
      <c r="BU18" s="419"/>
      <c r="BV18" s="417">
        <v>284754759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1317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328351861</v>
      </c>
      <c r="BO19" s="418"/>
      <c r="BP19" s="418"/>
      <c r="BQ19" s="418"/>
      <c r="BR19" s="418"/>
      <c r="BS19" s="418"/>
      <c r="BT19" s="418"/>
      <c r="BU19" s="419"/>
      <c r="BV19" s="417">
        <v>328087353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531605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1005394631</v>
      </c>
      <c r="BO23" s="418"/>
      <c r="BP23" s="418"/>
      <c r="BQ23" s="418"/>
      <c r="BR23" s="418"/>
      <c r="BS23" s="418"/>
      <c r="BT23" s="418"/>
      <c r="BU23" s="419"/>
      <c r="BV23" s="417">
        <v>1001193402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12445</v>
      </c>
      <c r="R24" s="469"/>
      <c r="S24" s="469"/>
      <c r="T24" s="469"/>
      <c r="U24" s="469"/>
      <c r="V24" s="508"/>
      <c r="W24" s="563"/>
      <c r="X24" s="551"/>
      <c r="Y24" s="552"/>
      <c r="Z24" s="467" t="s">
        <v>154</v>
      </c>
      <c r="AA24" s="447"/>
      <c r="AB24" s="447"/>
      <c r="AC24" s="447"/>
      <c r="AD24" s="447"/>
      <c r="AE24" s="447"/>
      <c r="AF24" s="447"/>
      <c r="AG24" s="448"/>
      <c r="AH24" s="468">
        <v>7820</v>
      </c>
      <c r="AI24" s="469"/>
      <c r="AJ24" s="469"/>
      <c r="AK24" s="469"/>
      <c r="AL24" s="508"/>
      <c r="AM24" s="468">
        <v>24515700</v>
      </c>
      <c r="AN24" s="469"/>
      <c r="AO24" s="469"/>
      <c r="AP24" s="469"/>
      <c r="AQ24" s="469"/>
      <c r="AR24" s="508"/>
      <c r="AS24" s="468">
        <v>3135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171341485</v>
      </c>
      <c r="BO24" s="418"/>
      <c r="BP24" s="418"/>
      <c r="BQ24" s="418"/>
      <c r="BR24" s="418"/>
      <c r="BS24" s="418"/>
      <c r="BT24" s="418"/>
      <c r="BU24" s="419"/>
      <c r="BV24" s="417">
        <v>189876796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2</v>
      </c>
      <c r="M25" s="469"/>
      <c r="N25" s="469"/>
      <c r="O25" s="469"/>
      <c r="P25" s="508"/>
      <c r="Q25" s="468">
        <v>9975</v>
      </c>
      <c r="R25" s="469"/>
      <c r="S25" s="469"/>
      <c r="T25" s="469"/>
      <c r="U25" s="469"/>
      <c r="V25" s="508"/>
      <c r="W25" s="563"/>
      <c r="X25" s="551"/>
      <c r="Y25" s="552"/>
      <c r="Z25" s="467" t="s">
        <v>157</v>
      </c>
      <c r="AA25" s="447"/>
      <c r="AB25" s="447"/>
      <c r="AC25" s="447"/>
      <c r="AD25" s="447"/>
      <c r="AE25" s="447"/>
      <c r="AF25" s="447"/>
      <c r="AG25" s="448"/>
      <c r="AH25" s="468">
        <v>1323</v>
      </c>
      <c r="AI25" s="469"/>
      <c r="AJ25" s="469"/>
      <c r="AK25" s="469"/>
      <c r="AL25" s="508"/>
      <c r="AM25" s="468">
        <v>3750705</v>
      </c>
      <c r="AN25" s="469"/>
      <c r="AO25" s="469"/>
      <c r="AP25" s="469"/>
      <c r="AQ25" s="469"/>
      <c r="AR25" s="508"/>
      <c r="AS25" s="468">
        <v>2835</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85354338</v>
      </c>
      <c r="BO25" s="381"/>
      <c r="BP25" s="381"/>
      <c r="BQ25" s="381"/>
      <c r="BR25" s="381"/>
      <c r="BS25" s="381"/>
      <c r="BT25" s="381"/>
      <c r="BU25" s="382"/>
      <c r="BV25" s="380">
        <v>85766223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7505</v>
      </c>
      <c r="R26" s="469"/>
      <c r="S26" s="469"/>
      <c r="T26" s="469"/>
      <c r="U26" s="469"/>
      <c r="V26" s="508"/>
      <c r="W26" s="563"/>
      <c r="X26" s="551"/>
      <c r="Y26" s="552"/>
      <c r="Z26" s="467" t="s">
        <v>160</v>
      </c>
      <c r="AA26" s="573"/>
      <c r="AB26" s="573"/>
      <c r="AC26" s="573"/>
      <c r="AD26" s="573"/>
      <c r="AE26" s="573"/>
      <c r="AF26" s="573"/>
      <c r="AG26" s="574"/>
      <c r="AH26" s="468">
        <v>636</v>
      </c>
      <c r="AI26" s="469"/>
      <c r="AJ26" s="469"/>
      <c r="AK26" s="469"/>
      <c r="AL26" s="508"/>
      <c r="AM26" s="468">
        <v>2120424</v>
      </c>
      <c r="AN26" s="469"/>
      <c r="AO26" s="469"/>
      <c r="AP26" s="469"/>
      <c r="AQ26" s="469"/>
      <c r="AR26" s="508"/>
      <c r="AS26" s="468">
        <v>3334</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3321194</v>
      </c>
      <c r="BO26" s="418"/>
      <c r="BP26" s="418"/>
      <c r="BQ26" s="418"/>
      <c r="BR26" s="418"/>
      <c r="BS26" s="418"/>
      <c r="BT26" s="418"/>
      <c r="BU26" s="419"/>
      <c r="BV26" s="417">
        <v>3608070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10070</v>
      </c>
      <c r="R27" s="469"/>
      <c r="S27" s="469"/>
      <c r="T27" s="469"/>
      <c r="U27" s="469"/>
      <c r="V27" s="508"/>
      <c r="W27" s="563"/>
      <c r="X27" s="551"/>
      <c r="Y27" s="552"/>
      <c r="Z27" s="467" t="s">
        <v>163</v>
      </c>
      <c r="AA27" s="447"/>
      <c r="AB27" s="447"/>
      <c r="AC27" s="447"/>
      <c r="AD27" s="447"/>
      <c r="AE27" s="447"/>
      <c r="AF27" s="447"/>
      <c r="AG27" s="448"/>
      <c r="AH27" s="468">
        <v>5405</v>
      </c>
      <c r="AI27" s="469"/>
      <c r="AJ27" s="469"/>
      <c r="AK27" s="469"/>
      <c r="AL27" s="508"/>
      <c r="AM27" s="468">
        <v>19350513</v>
      </c>
      <c r="AN27" s="469"/>
      <c r="AO27" s="469"/>
      <c r="AP27" s="469"/>
      <c r="AQ27" s="469"/>
      <c r="AR27" s="508"/>
      <c r="AS27" s="468">
        <v>3580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v>3580771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8835</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4655955</v>
      </c>
      <c r="BO28" s="381"/>
      <c r="BP28" s="381"/>
      <c r="BQ28" s="381"/>
      <c r="BR28" s="381"/>
      <c r="BS28" s="381"/>
      <c r="BT28" s="381"/>
      <c r="BU28" s="382"/>
      <c r="BV28" s="380">
        <v>9151682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52</v>
      </c>
      <c r="M29" s="469"/>
      <c r="N29" s="469"/>
      <c r="O29" s="469"/>
      <c r="P29" s="508"/>
      <c r="Q29" s="468">
        <v>8170</v>
      </c>
      <c r="R29" s="469"/>
      <c r="S29" s="469"/>
      <c r="T29" s="469"/>
      <c r="U29" s="469"/>
      <c r="V29" s="508"/>
      <c r="W29" s="564"/>
      <c r="X29" s="565"/>
      <c r="Y29" s="566"/>
      <c r="Z29" s="467" t="s">
        <v>170</v>
      </c>
      <c r="AA29" s="447"/>
      <c r="AB29" s="447"/>
      <c r="AC29" s="447"/>
      <c r="AD29" s="447"/>
      <c r="AE29" s="447"/>
      <c r="AF29" s="447"/>
      <c r="AG29" s="448"/>
      <c r="AH29" s="468">
        <v>13225</v>
      </c>
      <c r="AI29" s="469"/>
      <c r="AJ29" s="469"/>
      <c r="AK29" s="469"/>
      <c r="AL29" s="508"/>
      <c r="AM29" s="468">
        <v>43866213</v>
      </c>
      <c r="AN29" s="469"/>
      <c r="AO29" s="469"/>
      <c r="AP29" s="469"/>
      <c r="AQ29" s="469"/>
      <c r="AR29" s="508"/>
      <c r="AS29" s="468">
        <v>3317</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122</v>
      </c>
      <c r="BO29" s="418"/>
      <c r="BP29" s="418"/>
      <c r="BQ29" s="418"/>
      <c r="BR29" s="418"/>
      <c r="BS29" s="418"/>
      <c r="BT29" s="418"/>
      <c r="BU29" s="419"/>
      <c r="BV29" s="417" t="s">
        <v>122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5048482</v>
      </c>
      <c r="BO30" s="587"/>
      <c r="BP30" s="587"/>
      <c r="BQ30" s="587"/>
      <c r="BR30" s="587"/>
      <c r="BS30" s="587"/>
      <c r="BT30" s="587"/>
      <c r="BU30" s="588"/>
      <c r="BV30" s="586">
        <v>4697920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10</v>
      </c>
      <c r="V34" s="598"/>
      <c r="W34" s="599" t="str">
        <f>IF('各会計、関係団体の財政状況及び健全化判断比率'!B28="","",'各会計、関係団体の財政状況及び健全化判断比率'!B28)</f>
        <v>後期高齢者医療事業特別会計</v>
      </c>
      <c r="X34" s="599"/>
      <c r="Y34" s="599"/>
      <c r="Z34" s="599"/>
      <c r="AA34" s="599"/>
      <c r="AB34" s="599"/>
      <c r="AC34" s="599"/>
      <c r="AD34" s="599"/>
      <c r="AE34" s="599"/>
      <c r="AF34" s="599"/>
      <c r="AG34" s="599"/>
      <c r="AH34" s="599"/>
      <c r="AI34" s="599"/>
      <c r="AJ34" s="599"/>
      <c r="AK34" s="599"/>
      <c r="AL34" s="167"/>
      <c r="AM34" s="598">
        <f>IF(AO34="","",MAX(C34:D43,U34:V43)+1)</f>
        <v>15</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18</v>
      </c>
      <c r="BF34" s="598"/>
      <c r="BG34" s="599" t="str">
        <f>IF('各会計、関係団体の財政状況及び健全化判断比率'!B36="","",'各会計、関係団体の財政状況及び健全化判断比率'!B36)</f>
        <v>中央卸売市場事業特別会計</v>
      </c>
      <c r="BH34" s="599"/>
      <c r="BI34" s="599"/>
      <c r="BJ34" s="599"/>
      <c r="BK34" s="599"/>
      <c r="BL34" s="599"/>
      <c r="BM34" s="599"/>
      <c r="BN34" s="599"/>
      <c r="BO34" s="599"/>
      <c r="BP34" s="599"/>
      <c r="BQ34" s="599"/>
      <c r="BR34" s="599"/>
      <c r="BS34" s="599"/>
      <c r="BT34" s="599"/>
      <c r="BU34" s="599"/>
      <c r="BV34" s="167"/>
      <c r="BW34" s="598">
        <f>IF(BY34="","",MAX(C34:D43,U34:V43,AM34:AN43,BE34:BF43)+1)</f>
        <v>21</v>
      </c>
      <c r="BX34" s="598"/>
      <c r="BY34" s="599" t="str">
        <f>IF('各会計、関係団体の財政状況及び健全化判断比率'!B68="","",'各会計、関係団体の財政状況及び健全化判断比率'!B68)</f>
        <v>安芸地区衛生施設管理組合（一般会計）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26</v>
      </c>
      <c r="CP34" s="598"/>
      <c r="CQ34" s="599" t="str">
        <f>IF('各会計、関係団体の財政状況及び健全化判断比率'!BS7="","",'各会計、関係団体の財政状況及び健全化判断比率'!BS7)</f>
        <v>公立大学法人広島市立大学</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住宅資金貸付特別会計</v>
      </c>
      <c r="F35" s="599"/>
      <c r="G35" s="599"/>
      <c r="H35" s="599"/>
      <c r="I35" s="599"/>
      <c r="J35" s="599"/>
      <c r="K35" s="599"/>
      <c r="L35" s="599"/>
      <c r="M35" s="599"/>
      <c r="N35" s="599"/>
      <c r="O35" s="599"/>
      <c r="P35" s="599"/>
      <c r="Q35" s="599"/>
      <c r="R35" s="599"/>
      <c r="S35" s="599"/>
      <c r="T35" s="167"/>
      <c r="U35" s="598">
        <f>IF(W35="","",U34+1)</f>
        <v>11</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16</v>
      </c>
      <c r="AN35" s="598"/>
      <c r="AO35" s="599" t="str">
        <f>IF('各会計、関係団体の財政状況及び健全化判断比率'!B34="","",'各会計、関係団体の財政状況及び健全化判断比率'!B34)</f>
        <v>下水道事業会計</v>
      </c>
      <c r="AP35" s="599"/>
      <c r="AQ35" s="599"/>
      <c r="AR35" s="599"/>
      <c r="AS35" s="599"/>
      <c r="AT35" s="599"/>
      <c r="AU35" s="599"/>
      <c r="AV35" s="599"/>
      <c r="AW35" s="599"/>
      <c r="AX35" s="599"/>
      <c r="AY35" s="599"/>
      <c r="AZ35" s="599"/>
      <c r="BA35" s="599"/>
      <c r="BB35" s="599"/>
      <c r="BC35" s="599"/>
      <c r="BD35" s="167"/>
      <c r="BE35" s="598">
        <f t="shared" ref="BE35:BE43" si="1">IF(BG35="","",BE34+1)</f>
        <v>19</v>
      </c>
      <c r="BF35" s="598"/>
      <c r="BG35" s="599" t="str">
        <f>IF('各会計、関係団体の財政状況及び健全化判断比率'!B37="","",'各会計、関係団体の財政状況及び健全化判断比率'!B37)</f>
        <v>国民宿舎湯来ロッジ等特別会計</v>
      </c>
      <c r="BH35" s="599"/>
      <c r="BI35" s="599"/>
      <c r="BJ35" s="599"/>
      <c r="BK35" s="599"/>
      <c r="BL35" s="599"/>
      <c r="BM35" s="599"/>
      <c r="BN35" s="599"/>
      <c r="BO35" s="599"/>
      <c r="BP35" s="599"/>
      <c r="BQ35" s="599"/>
      <c r="BR35" s="599"/>
      <c r="BS35" s="599"/>
      <c r="BT35" s="599"/>
      <c r="BU35" s="599"/>
      <c r="BV35" s="167"/>
      <c r="BW35" s="598">
        <f t="shared" ref="BW35:BW43" si="2">IF(BY35="","",BW34+1)</f>
        <v>22</v>
      </c>
      <c r="BX35" s="598"/>
      <c r="BY35" s="599" t="str">
        <f>IF('各会計、関係団体の財政状況及び健全化判断比率'!B69="","",'各会計、関係団体の財政状況及び健全化判断比率'!B69)</f>
        <v>安芸地区衛生施設管理組合（安芸地区広域ごみ焼却場事業特別会計）</v>
      </c>
      <c r="BZ35" s="599"/>
      <c r="CA35" s="599"/>
      <c r="CB35" s="599"/>
      <c r="CC35" s="599"/>
      <c r="CD35" s="599"/>
      <c r="CE35" s="599"/>
      <c r="CF35" s="599"/>
      <c r="CG35" s="599"/>
      <c r="CH35" s="599"/>
      <c r="CI35" s="599"/>
      <c r="CJ35" s="599"/>
      <c r="CK35" s="599"/>
      <c r="CL35" s="599"/>
      <c r="CM35" s="599"/>
      <c r="CN35" s="167"/>
      <c r="CO35" s="598">
        <f t="shared" ref="CO35:CO43" si="3">IF(CQ35="","",CO34+1)</f>
        <v>27</v>
      </c>
      <c r="CP35" s="598"/>
      <c r="CQ35" s="599" t="str">
        <f>IF('各会計、関係団体の財政状況及び健全化判断比率'!BS8="","",'各会計、関係団体の財政状況及び健全化判断比率'!BS8)</f>
        <v>広島交通（株）</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母子父子寡婦福祉資金貸付特別会計</v>
      </c>
      <c r="F36" s="599"/>
      <c r="G36" s="599"/>
      <c r="H36" s="599"/>
      <c r="I36" s="599"/>
      <c r="J36" s="599"/>
      <c r="K36" s="599"/>
      <c r="L36" s="599"/>
      <c r="M36" s="599"/>
      <c r="N36" s="599"/>
      <c r="O36" s="599"/>
      <c r="P36" s="599"/>
      <c r="Q36" s="599"/>
      <c r="R36" s="599"/>
      <c r="S36" s="599"/>
      <c r="T36" s="167"/>
      <c r="U36" s="598">
        <f t="shared" ref="U36:U43" si="4">IF(W36="","",U35+1)</f>
        <v>12</v>
      </c>
      <c r="V36" s="598"/>
      <c r="W36" s="599" t="str">
        <f>IF('各会計、関係団体の財政状況及び健全化判断比率'!B30="","",'各会計、関係団体の財政状況及び健全化判断比率'!B30)</f>
        <v>国民健康保険事業特別会計</v>
      </c>
      <c r="X36" s="599"/>
      <c r="Y36" s="599"/>
      <c r="Z36" s="599"/>
      <c r="AA36" s="599"/>
      <c r="AB36" s="599"/>
      <c r="AC36" s="599"/>
      <c r="AD36" s="599"/>
      <c r="AE36" s="599"/>
      <c r="AF36" s="599"/>
      <c r="AG36" s="599"/>
      <c r="AH36" s="599"/>
      <c r="AI36" s="599"/>
      <c r="AJ36" s="599"/>
      <c r="AK36" s="599"/>
      <c r="AL36" s="167"/>
      <c r="AM36" s="598">
        <f t="shared" si="0"/>
        <v>17</v>
      </c>
      <c r="AN36" s="598"/>
      <c r="AO36" s="599" t="str">
        <f>IF('各会計、関係団体の財政状況及び健全化判断比率'!B35="","",'各会計、関係団体の財政状況及び健全化判断比率'!B35)</f>
        <v>安芸市民病院事業会計</v>
      </c>
      <c r="AP36" s="599"/>
      <c r="AQ36" s="599"/>
      <c r="AR36" s="599"/>
      <c r="AS36" s="599"/>
      <c r="AT36" s="599"/>
      <c r="AU36" s="599"/>
      <c r="AV36" s="599"/>
      <c r="AW36" s="599"/>
      <c r="AX36" s="599"/>
      <c r="AY36" s="599"/>
      <c r="AZ36" s="599"/>
      <c r="BA36" s="599"/>
      <c r="BB36" s="599"/>
      <c r="BC36" s="599"/>
      <c r="BD36" s="167"/>
      <c r="BE36" s="598">
        <f t="shared" si="1"/>
        <v>20</v>
      </c>
      <c r="BF36" s="598"/>
      <c r="BG36" s="599" t="str">
        <f>IF('各会計、関係団体の財政状況及び健全化判断比率'!B38="","",'各会計、関係団体の財政状況及び健全化判断比率'!B38)</f>
        <v>開発事業特別会計</v>
      </c>
      <c r="BH36" s="599"/>
      <c r="BI36" s="599"/>
      <c r="BJ36" s="599"/>
      <c r="BK36" s="599"/>
      <c r="BL36" s="599"/>
      <c r="BM36" s="599"/>
      <c r="BN36" s="599"/>
      <c r="BO36" s="599"/>
      <c r="BP36" s="599"/>
      <c r="BQ36" s="599"/>
      <c r="BR36" s="599"/>
      <c r="BS36" s="599"/>
      <c r="BT36" s="599"/>
      <c r="BU36" s="599"/>
      <c r="BV36" s="167"/>
      <c r="BW36" s="598">
        <f t="shared" si="2"/>
        <v>23</v>
      </c>
      <c r="BX36" s="598"/>
      <c r="BY36" s="599" t="str">
        <f>IF('各会計、関係団体の財政状況及び健全化判断比率'!B70="","",'各会計、関係団体の財政状況及び健全化判断比率'!B70)</f>
        <v>広島県後期高齢者医療広域連合（一般会計）</v>
      </c>
      <c r="BZ36" s="599"/>
      <c r="CA36" s="599"/>
      <c r="CB36" s="599"/>
      <c r="CC36" s="599"/>
      <c r="CD36" s="599"/>
      <c r="CE36" s="599"/>
      <c r="CF36" s="599"/>
      <c r="CG36" s="599"/>
      <c r="CH36" s="599"/>
      <c r="CI36" s="599"/>
      <c r="CJ36" s="599"/>
      <c r="CK36" s="599"/>
      <c r="CL36" s="599"/>
      <c r="CM36" s="599"/>
      <c r="CN36" s="167"/>
      <c r="CO36" s="598">
        <f t="shared" si="3"/>
        <v>28</v>
      </c>
      <c r="CP36" s="598"/>
      <c r="CQ36" s="599" t="str">
        <f>IF('各会計、関係団体の財政状況及び健全化判断比率'!BS9="","",'各会計、関係団体の財政状況及び健全化判断比率'!BS9)</f>
        <v>（公財）広島文化財団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物品調達特別会計</v>
      </c>
      <c r="F37" s="599"/>
      <c r="G37" s="599"/>
      <c r="H37" s="599"/>
      <c r="I37" s="599"/>
      <c r="J37" s="599"/>
      <c r="K37" s="599"/>
      <c r="L37" s="599"/>
      <c r="M37" s="599"/>
      <c r="N37" s="599"/>
      <c r="O37" s="599"/>
      <c r="P37" s="599"/>
      <c r="Q37" s="599"/>
      <c r="R37" s="599"/>
      <c r="S37" s="599"/>
      <c r="T37" s="167"/>
      <c r="U37" s="598">
        <f t="shared" si="4"/>
        <v>13</v>
      </c>
      <c r="V37" s="598"/>
      <c r="W37" s="599" t="str">
        <f>IF('各会計、関係団体の財政状況及び健全化判断比率'!B31="","",'各会計、関係団体の財政状況及び健全化判断比率'!B31)</f>
        <v>競輪事業特別会計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24</v>
      </c>
      <c r="BX37" s="598"/>
      <c r="BY37" s="599" t="str">
        <f>IF('各会計、関係団体の財政状況及び健全化判断比率'!B71="","",'各会計、関係団体の財政状況及び健全化判断比率'!B71)</f>
        <v>広島県後期高齢者医療広域連合後期高齢者医療特別会計）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f t="shared" si="3"/>
        <v>29</v>
      </c>
      <c r="CP37" s="598"/>
      <c r="CQ37" s="599" t="str">
        <f>IF('各会計、関係団体の財政状況及び健全化判断比率'!BS10="","",'各会計、関係団体の財政状況及び健全化判断比率'!BS10)</f>
        <v>（公財）広島市スポーツ協会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f t="shared" ref="C38:C43" si="5">IF(E38="","",C37+1)</f>
        <v>5</v>
      </c>
      <c r="D38" s="598"/>
      <c r="E38" s="599" t="str">
        <f>IF('各会計、関係団体の財政状況及び健全化判断比率'!B11="","",'各会計、関係団体の財政状況及び健全化判断比率'!B11)</f>
        <v>公債管理特別会計</v>
      </c>
      <c r="F38" s="599"/>
      <c r="G38" s="599"/>
      <c r="H38" s="599"/>
      <c r="I38" s="599"/>
      <c r="J38" s="599"/>
      <c r="K38" s="599"/>
      <c r="L38" s="599"/>
      <c r="M38" s="599"/>
      <c r="N38" s="599"/>
      <c r="O38" s="599"/>
      <c r="P38" s="599"/>
      <c r="Q38" s="599"/>
      <c r="R38" s="599"/>
      <c r="S38" s="599"/>
      <c r="T38" s="167"/>
      <c r="U38" s="598">
        <f t="shared" si="4"/>
        <v>14</v>
      </c>
      <c r="V38" s="598"/>
      <c r="W38" s="599" t="str">
        <f>IF('各会計、関係団体の財政状況及び健全化判断比率'!B32="","",'各会計、関係団体の財政状況及び健全化判断比率'!B32)</f>
        <v>駐車場事業特別会計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25</v>
      </c>
      <c r="BX38" s="598"/>
      <c r="BY38" s="599" t="str">
        <f>IF('各会計、関係団体の財政状況及び健全化判断比率'!B72="","",'各会計、関係団体の財政状況及び健全化判断比率'!B72)</f>
        <v>広島県海田高等学校財産組合（一般会計）</v>
      </c>
      <c r="BZ38" s="599"/>
      <c r="CA38" s="599"/>
      <c r="CB38" s="599"/>
      <c r="CC38" s="599"/>
      <c r="CD38" s="599"/>
      <c r="CE38" s="599"/>
      <c r="CF38" s="599"/>
      <c r="CG38" s="599"/>
      <c r="CH38" s="599"/>
      <c r="CI38" s="599"/>
      <c r="CJ38" s="599"/>
      <c r="CK38" s="599"/>
      <c r="CL38" s="599"/>
      <c r="CM38" s="599"/>
      <c r="CN38" s="167"/>
      <c r="CO38" s="598">
        <f t="shared" si="3"/>
        <v>30</v>
      </c>
      <c r="CP38" s="598"/>
      <c r="CQ38" s="599" t="str">
        <f>IF('各会計、関係団体の財政状況及び健全化判断比率'!BS11="","",'各会計、関係団体の財政状況及び健全化判断比率'!BS11)</f>
        <v>（公財）広島平和文化センター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f t="shared" si="5"/>
        <v>6</v>
      </c>
      <c r="D39" s="598"/>
      <c r="E39" s="599" t="str">
        <f>IF('各会計、関係団体の財政状況及び健全化判断比率'!B12="","",'各会計、関係団体の財政状況及び健全化判断比率'!B12)</f>
        <v>広島市民球場特別会計</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31</v>
      </c>
      <c r="CP39" s="598"/>
      <c r="CQ39" s="599" t="str">
        <f>IF('各会計、関係団体の財政状況及び健全化判断比率'!BS12="","",'各会計、関係団体の財政状況及び健全化判断比率'!BS12)</f>
        <v>（公財）広島市老人クラブ連合会</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f t="shared" si="5"/>
        <v>7</v>
      </c>
      <c r="D40" s="598"/>
      <c r="E40" s="599" t="str">
        <f>IF('各会計、関係団体の財政状況及び健全化判断比率'!B13="","",'各会計、関係団体の財政状況及び健全化判断比率'!B13)</f>
        <v>用地先行取得特別会計</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32</v>
      </c>
      <c r="CP40" s="598"/>
      <c r="CQ40" s="599" t="str">
        <f>IF('各会計、関係団体の財政状況及び健全化判断比率'!BS13="","",'各会計、関係団体の財政状況及び健全化判断比率'!BS13)</f>
        <v>（公財）広島原爆被爆者援護事業団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f t="shared" si="5"/>
        <v>8</v>
      </c>
      <c r="D41" s="598"/>
      <c r="E41" s="599" t="str">
        <f>IF('各会計、関係団体の財政状況及び健全化判断比率'!B14="","",'各会計、関係団体の財政状況及び健全化判断比率'!B14)</f>
        <v>西風新都特別会計</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33</v>
      </c>
      <c r="CP41" s="598"/>
      <c r="CQ41" s="599" t="str">
        <f>IF('各会計、関係団体の財政状況及び健全化判断比率'!BS14="","",'各会計、関係団体の財政状況及び健全化判断比率'!BS14)</f>
        <v>地方独立行政法人広島市立病院機構</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v>
      </c>
      <c r="DH41" s="600"/>
      <c r="DI41" s="171"/>
      <c r="DJ41" s="139"/>
      <c r="DK41" s="139"/>
      <c r="DL41" s="139"/>
      <c r="DM41" s="139"/>
      <c r="DN41" s="139"/>
      <c r="DO41" s="139"/>
    </row>
    <row r="42" spans="1:119" ht="32.25" customHeight="1">
      <c r="A42" s="139"/>
      <c r="B42" s="166"/>
      <c r="C42" s="598">
        <f t="shared" si="5"/>
        <v>9</v>
      </c>
      <c r="D42" s="598"/>
      <c r="E42" s="599" t="str">
        <f>IF('各会計、関係団体の財政状況及び健全化判断比率'!B15="","",'各会計、関係団体の財政状況及び健全化判断比率'!B15)</f>
        <v>市立病院機構資金貸付特別会計</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34</v>
      </c>
      <c r="CP42" s="598"/>
      <c r="CQ42" s="599" t="str">
        <f>IF('各会計、関係団体の財政状況及び健全化判断比率'!BS15="","",'各会計、関係団体の財政状況及び健全化判断比率'!BS15)</f>
        <v>（公財）広島市産業振興センター</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35</v>
      </c>
      <c r="CP43" s="598"/>
      <c r="CQ43" s="599" t="str">
        <f>IF('各会計、関係団体の財政状況及び健全化判断比率'!BS16="","",'各会計、関係団体の財政状況及び健全化判断比率'!BS16)</f>
        <v>広島市流通センター（株）</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4" t="s">
        <v>539</v>
      </c>
      <c r="D34" s="1184"/>
      <c r="E34" s="1185"/>
      <c r="F34" s="32">
        <v>3.07</v>
      </c>
      <c r="G34" s="33">
        <v>3.31</v>
      </c>
      <c r="H34" s="33">
        <v>3.41</v>
      </c>
      <c r="I34" s="33">
        <v>3.27</v>
      </c>
      <c r="J34" s="34">
        <v>3.35</v>
      </c>
      <c r="K34" s="22"/>
      <c r="L34" s="22"/>
      <c r="M34" s="22"/>
      <c r="N34" s="22"/>
      <c r="O34" s="22"/>
      <c r="P34" s="22"/>
    </row>
    <row r="35" spans="1:16" ht="39" customHeight="1">
      <c r="A35" s="22"/>
      <c r="B35" s="35"/>
      <c r="C35" s="1178" t="s">
        <v>540</v>
      </c>
      <c r="D35" s="1179"/>
      <c r="E35" s="1180"/>
      <c r="F35" s="36">
        <v>0.72</v>
      </c>
      <c r="G35" s="37">
        <v>1.1100000000000001</v>
      </c>
      <c r="H35" s="37">
        <v>1.1299999999999999</v>
      </c>
      <c r="I35" s="37">
        <v>0.72</v>
      </c>
      <c r="J35" s="38">
        <v>1.2</v>
      </c>
      <c r="K35" s="22"/>
      <c r="L35" s="22"/>
      <c r="M35" s="22"/>
      <c r="N35" s="22"/>
      <c r="O35" s="22"/>
      <c r="P35" s="22"/>
    </row>
    <row r="36" spans="1:16" ht="39" customHeight="1">
      <c r="A36" s="22"/>
      <c r="B36" s="35"/>
      <c r="C36" s="1178" t="s">
        <v>541</v>
      </c>
      <c r="D36" s="1179"/>
      <c r="E36" s="1180"/>
      <c r="F36" s="36">
        <v>0.83</v>
      </c>
      <c r="G36" s="37">
        <v>0.84</v>
      </c>
      <c r="H36" s="37">
        <v>0.85</v>
      </c>
      <c r="I36" s="37">
        <v>0.85</v>
      </c>
      <c r="J36" s="38">
        <v>0.85</v>
      </c>
      <c r="K36" s="22"/>
      <c r="L36" s="22"/>
      <c r="M36" s="22"/>
      <c r="N36" s="22"/>
      <c r="O36" s="22"/>
      <c r="P36" s="22"/>
    </row>
    <row r="37" spans="1:16" ht="39" customHeight="1">
      <c r="A37" s="22"/>
      <c r="B37" s="35"/>
      <c r="C37" s="1178" t="s">
        <v>542</v>
      </c>
      <c r="D37" s="1179"/>
      <c r="E37" s="1180"/>
      <c r="F37" s="36">
        <v>0.09</v>
      </c>
      <c r="G37" s="37">
        <v>0.14000000000000001</v>
      </c>
      <c r="H37" s="37">
        <v>0.22</v>
      </c>
      <c r="I37" s="37">
        <v>0.3</v>
      </c>
      <c r="J37" s="38">
        <v>0.46</v>
      </c>
      <c r="K37" s="22"/>
      <c r="L37" s="22"/>
      <c r="M37" s="22"/>
      <c r="N37" s="22"/>
      <c r="O37" s="22"/>
      <c r="P37" s="22"/>
    </row>
    <row r="38" spans="1:16" ht="39" customHeight="1">
      <c r="A38" s="22"/>
      <c r="B38" s="35"/>
      <c r="C38" s="1178" t="s">
        <v>543</v>
      </c>
      <c r="D38" s="1179"/>
      <c r="E38" s="1180"/>
      <c r="F38" s="36">
        <v>0.25</v>
      </c>
      <c r="G38" s="37">
        <v>0.27</v>
      </c>
      <c r="H38" s="37">
        <v>0.27</v>
      </c>
      <c r="I38" s="37">
        <v>0.26</v>
      </c>
      <c r="J38" s="38">
        <v>0.26</v>
      </c>
      <c r="K38" s="22"/>
      <c r="L38" s="22"/>
      <c r="M38" s="22"/>
      <c r="N38" s="22"/>
      <c r="O38" s="22"/>
      <c r="P38" s="22"/>
    </row>
    <row r="39" spans="1:16" ht="39" customHeight="1">
      <c r="A39" s="22"/>
      <c r="B39" s="35"/>
      <c r="C39" s="1178" t="s">
        <v>544</v>
      </c>
      <c r="D39" s="1179"/>
      <c r="E39" s="1180"/>
      <c r="F39" s="36">
        <v>1.1599999999999999</v>
      </c>
      <c r="G39" s="37">
        <v>0.2</v>
      </c>
      <c r="H39" s="37">
        <v>0.24</v>
      </c>
      <c r="I39" s="37">
        <v>0.24</v>
      </c>
      <c r="J39" s="38">
        <v>0.24</v>
      </c>
      <c r="K39" s="22"/>
      <c r="L39" s="22"/>
      <c r="M39" s="22"/>
      <c r="N39" s="22"/>
      <c r="O39" s="22"/>
      <c r="P39" s="22"/>
    </row>
    <row r="40" spans="1:16" ht="39" customHeight="1">
      <c r="A40" s="22"/>
      <c r="B40" s="35"/>
      <c r="C40" s="1178" t="s">
        <v>545</v>
      </c>
      <c r="D40" s="1179"/>
      <c r="E40" s="1180"/>
      <c r="F40" s="36">
        <v>0.14000000000000001</v>
      </c>
      <c r="G40" s="37">
        <v>0.1</v>
      </c>
      <c r="H40" s="37">
        <v>0.09</v>
      </c>
      <c r="I40" s="37">
        <v>0.1</v>
      </c>
      <c r="J40" s="38">
        <v>0.11</v>
      </c>
      <c r="K40" s="22"/>
      <c r="L40" s="22"/>
      <c r="M40" s="22"/>
      <c r="N40" s="22"/>
      <c r="O40" s="22"/>
      <c r="P40" s="22"/>
    </row>
    <row r="41" spans="1:16" ht="39" customHeight="1">
      <c r="A41" s="22"/>
      <c r="B41" s="35"/>
      <c r="C41" s="1178" t="s">
        <v>546</v>
      </c>
      <c r="D41" s="1179"/>
      <c r="E41" s="1180"/>
      <c r="F41" s="36">
        <v>7.45</v>
      </c>
      <c r="G41" s="37">
        <v>3.63</v>
      </c>
      <c r="H41" s="37">
        <v>0.02</v>
      </c>
      <c r="I41" s="37">
        <v>0.02</v>
      </c>
      <c r="J41" s="38">
        <v>0.02</v>
      </c>
      <c r="K41" s="22"/>
      <c r="L41" s="22"/>
      <c r="M41" s="22"/>
      <c r="N41" s="22"/>
      <c r="O41" s="22"/>
      <c r="P41" s="22"/>
    </row>
    <row r="42" spans="1:16" ht="39" customHeight="1">
      <c r="A42" s="22"/>
      <c r="B42" s="39"/>
      <c r="C42" s="1178" t="s">
        <v>547</v>
      </c>
      <c r="D42" s="1179"/>
      <c r="E42" s="1180"/>
      <c r="F42" s="36" t="s">
        <v>491</v>
      </c>
      <c r="G42" s="37" t="s">
        <v>491</v>
      </c>
      <c r="H42" s="37" t="s">
        <v>491</v>
      </c>
      <c r="I42" s="37" t="s">
        <v>491</v>
      </c>
      <c r="J42" s="38" t="s">
        <v>491</v>
      </c>
      <c r="K42" s="22"/>
      <c r="L42" s="22"/>
      <c r="M42" s="22"/>
      <c r="N42" s="22"/>
      <c r="O42" s="22"/>
      <c r="P42" s="22"/>
    </row>
    <row r="43" spans="1:16" ht="39" customHeight="1" thickBot="1">
      <c r="A43" s="22"/>
      <c r="B43" s="40"/>
      <c r="C43" s="1181" t="s">
        <v>548</v>
      </c>
      <c r="D43" s="1182"/>
      <c r="E43" s="1183"/>
      <c r="F43" s="41">
        <v>0</v>
      </c>
      <c r="G43" s="42">
        <v>0.01</v>
      </c>
      <c r="H43" s="42">
        <v>0</v>
      </c>
      <c r="I43" s="42">
        <v>0</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4" t="s">
        <v>11</v>
      </c>
      <c r="C45" s="1195"/>
      <c r="D45" s="58"/>
      <c r="E45" s="1200" t="s">
        <v>12</v>
      </c>
      <c r="F45" s="1200"/>
      <c r="G45" s="1200"/>
      <c r="H45" s="1200"/>
      <c r="I45" s="1200"/>
      <c r="J45" s="1201"/>
      <c r="K45" s="59">
        <v>43940</v>
      </c>
      <c r="L45" s="60">
        <v>45535</v>
      </c>
      <c r="M45" s="60">
        <v>51199</v>
      </c>
      <c r="N45" s="60">
        <v>55491</v>
      </c>
      <c r="O45" s="61">
        <v>58157</v>
      </c>
      <c r="P45" s="48"/>
      <c r="Q45" s="48"/>
      <c r="R45" s="48"/>
      <c r="S45" s="48"/>
      <c r="T45" s="48"/>
      <c r="U45" s="48"/>
    </row>
    <row r="46" spans="1:21" ht="30.75" customHeight="1">
      <c r="A46" s="48"/>
      <c r="B46" s="1196"/>
      <c r="C46" s="1197"/>
      <c r="D46" s="62"/>
      <c r="E46" s="1188" t="s">
        <v>13</v>
      </c>
      <c r="F46" s="1188"/>
      <c r="G46" s="1188"/>
      <c r="H46" s="1188"/>
      <c r="I46" s="1188"/>
      <c r="J46" s="1189"/>
      <c r="K46" s="63">
        <v>2610</v>
      </c>
      <c r="L46" s="64">
        <v>2653</v>
      </c>
      <c r="M46" s="64">
        <v>3204</v>
      </c>
      <c r="N46" s="64">
        <v>3373</v>
      </c>
      <c r="O46" s="65">
        <v>3391</v>
      </c>
      <c r="P46" s="48"/>
      <c r="Q46" s="48"/>
      <c r="R46" s="48"/>
      <c r="S46" s="48"/>
      <c r="T46" s="48"/>
      <c r="U46" s="48"/>
    </row>
    <row r="47" spans="1:21" ht="30.75" customHeight="1">
      <c r="A47" s="48"/>
      <c r="B47" s="1196"/>
      <c r="C47" s="1197"/>
      <c r="D47" s="62"/>
      <c r="E47" s="1188" t="s">
        <v>14</v>
      </c>
      <c r="F47" s="1188"/>
      <c r="G47" s="1188"/>
      <c r="H47" s="1188"/>
      <c r="I47" s="1188"/>
      <c r="J47" s="1189"/>
      <c r="K47" s="63">
        <v>30142</v>
      </c>
      <c r="L47" s="64">
        <v>28132</v>
      </c>
      <c r="M47" s="64">
        <v>25678</v>
      </c>
      <c r="N47" s="64">
        <v>22507</v>
      </c>
      <c r="O47" s="65">
        <v>21174</v>
      </c>
      <c r="P47" s="48"/>
      <c r="Q47" s="48"/>
      <c r="R47" s="48"/>
      <c r="S47" s="48"/>
      <c r="T47" s="48"/>
      <c r="U47" s="48"/>
    </row>
    <row r="48" spans="1:21" ht="30.75" customHeight="1">
      <c r="A48" s="48"/>
      <c r="B48" s="1196"/>
      <c r="C48" s="1197"/>
      <c r="D48" s="62"/>
      <c r="E48" s="1188" t="s">
        <v>15</v>
      </c>
      <c r="F48" s="1188"/>
      <c r="G48" s="1188"/>
      <c r="H48" s="1188"/>
      <c r="I48" s="1188"/>
      <c r="J48" s="1189"/>
      <c r="K48" s="63">
        <v>22225</v>
      </c>
      <c r="L48" s="64">
        <v>20900</v>
      </c>
      <c r="M48" s="64">
        <v>19890</v>
      </c>
      <c r="N48" s="64">
        <v>20703</v>
      </c>
      <c r="O48" s="65">
        <v>19774</v>
      </c>
      <c r="P48" s="48"/>
      <c r="Q48" s="48"/>
      <c r="R48" s="48"/>
      <c r="S48" s="48"/>
      <c r="T48" s="48"/>
      <c r="U48" s="48"/>
    </row>
    <row r="49" spans="1:21" ht="30.75" customHeight="1">
      <c r="A49" s="48"/>
      <c r="B49" s="1196"/>
      <c r="C49" s="1197"/>
      <c r="D49" s="62"/>
      <c r="E49" s="1188" t="s">
        <v>16</v>
      </c>
      <c r="F49" s="1188"/>
      <c r="G49" s="1188"/>
      <c r="H49" s="1188"/>
      <c r="I49" s="1188"/>
      <c r="J49" s="1189"/>
      <c r="K49" s="63" t="s">
        <v>491</v>
      </c>
      <c r="L49" s="64" t="s">
        <v>491</v>
      </c>
      <c r="M49" s="64" t="s">
        <v>491</v>
      </c>
      <c r="N49" s="64" t="s">
        <v>491</v>
      </c>
      <c r="O49" s="65" t="s">
        <v>491</v>
      </c>
      <c r="P49" s="48"/>
      <c r="Q49" s="48"/>
      <c r="R49" s="48"/>
      <c r="S49" s="48"/>
      <c r="T49" s="48"/>
      <c r="U49" s="48"/>
    </row>
    <row r="50" spans="1:21" ht="30.75" customHeight="1">
      <c r="A50" s="48"/>
      <c r="B50" s="1196"/>
      <c r="C50" s="1197"/>
      <c r="D50" s="62"/>
      <c r="E50" s="1188" t="s">
        <v>17</v>
      </c>
      <c r="F50" s="1188"/>
      <c r="G50" s="1188"/>
      <c r="H50" s="1188"/>
      <c r="I50" s="1188"/>
      <c r="J50" s="1189"/>
      <c r="K50" s="63">
        <v>1493</v>
      </c>
      <c r="L50" s="64">
        <v>1510</v>
      </c>
      <c r="M50" s="64">
        <v>1261</v>
      </c>
      <c r="N50" s="64">
        <v>845</v>
      </c>
      <c r="O50" s="65">
        <v>943</v>
      </c>
      <c r="P50" s="48"/>
      <c r="Q50" s="48"/>
      <c r="R50" s="48"/>
      <c r="S50" s="48"/>
      <c r="T50" s="48"/>
      <c r="U50" s="48"/>
    </row>
    <row r="51" spans="1:21" ht="30.75" customHeight="1">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c r="A52" s="48"/>
      <c r="B52" s="1186" t="s">
        <v>19</v>
      </c>
      <c r="C52" s="1187"/>
      <c r="D52" s="66"/>
      <c r="E52" s="1188" t="s">
        <v>20</v>
      </c>
      <c r="F52" s="1188"/>
      <c r="G52" s="1188"/>
      <c r="H52" s="1188"/>
      <c r="I52" s="1188"/>
      <c r="J52" s="1189"/>
      <c r="K52" s="63">
        <v>64179</v>
      </c>
      <c r="L52" s="64">
        <v>63268</v>
      </c>
      <c r="M52" s="64">
        <v>66403</v>
      </c>
      <c r="N52" s="64">
        <v>68617</v>
      </c>
      <c r="O52" s="65">
        <v>69738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36231</v>
      </c>
      <c r="L53" s="69">
        <v>35462</v>
      </c>
      <c r="M53" s="69">
        <v>34829</v>
      </c>
      <c r="N53" s="69">
        <v>34302</v>
      </c>
      <c r="O53" s="70">
        <v>33701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202" t="s">
        <v>24</v>
      </c>
      <c r="C41" s="1203"/>
      <c r="D41" s="81"/>
      <c r="E41" s="1208" t="s">
        <v>25</v>
      </c>
      <c r="F41" s="1208"/>
      <c r="G41" s="1208"/>
      <c r="H41" s="1209"/>
      <c r="I41" s="82">
        <v>1074020</v>
      </c>
      <c r="J41" s="83">
        <v>1088912</v>
      </c>
      <c r="K41" s="83">
        <v>1138579</v>
      </c>
      <c r="L41" s="83">
        <v>1140786</v>
      </c>
      <c r="M41" s="84">
        <v>1139857</v>
      </c>
    </row>
    <row r="42" spans="2:13" ht="27.75" customHeight="1">
      <c r="B42" s="1204"/>
      <c r="C42" s="1205"/>
      <c r="D42" s="85"/>
      <c r="E42" s="1210" t="s">
        <v>26</v>
      </c>
      <c r="F42" s="1210"/>
      <c r="G42" s="1210"/>
      <c r="H42" s="1211"/>
      <c r="I42" s="86">
        <v>5205</v>
      </c>
      <c r="J42" s="87">
        <v>3852</v>
      </c>
      <c r="K42" s="87">
        <v>2735</v>
      </c>
      <c r="L42" s="87">
        <v>1792</v>
      </c>
      <c r="M42" s="88">
        <v>1418</v>
      </c>
    </row>
    <row r="43" spans="2:13" ht="27.75" customHeight="1">
      <c r="B43" s="1204"/>
      <c r="C43" s="1205"/>
      <c r="D43" s="85"/>
      <c r="E43" s="1210" t="s">
        <v>27</v>
      </c>
      <c r="F43" s="1210"/>
      <c r="G43" s="1210"/>
      <c r="H43" s="1211"/>
      <c r="I43" s="86">
        <v>319528</v>
      </c>
      <c r="J43" s="87">
        <v>311526</v>
      </c>
      <c r="K43" s="87">
        <v>278771</v>
      </c>
      <c r="L43" s="87">
        <v>273017</v>
      </c>
      <c r="M43" s="88">
        <v>269240</v>
      </c>
    </row>
    <row r="44" spans="2:13" ht="27.75" customHeight="1">
      <c r="B44" s="1204"/>
      <c r="C44" s="1205"/>
      <c r="D44" s="85"/>
      <c r="E44" s="1210" t="s">
        <v>28</v>
      </c>
      <c r="F44" s="1210"/>
      <c r="G44" s="1210"/>
      <c r="H44" s="1211"/>
      <c r="I44" s="86" t="s">
        <v>491</v>
      </c>
      <c r="J44" s="87" t="s">
        <v>491</v>
      </c>
      <c r="K44" s="87" t="s">
        <v>491</v>
      </c>
      <c r="L44" s="87" t="s">
        <v>491</v>
      </c>
      <c r="M44" s="88" t="s">
        <v>491</v>
      </c>
    </row>
    <row r="45" spans="2:13" ht="27.75" customHeight="1">
      <c r="B45" s="1204"/>
      <c r="C45" s="1205"/>
      <c r="D45" s="85"/>
      <c r="E45" s="1210" t="s">
        <v>29</v>
      </c>
      <c r="F45" s="1210"/>
      <c r="G45" s="1210"/>
      <c r="H45" s="1211"/>
      <c r="I45" s="86">
        <v>87282</v>
      </c>
      <c r="J45" s="87">
        <v>83976</v>
      </c>
      <c r="K45" s="87">
        <v>79283</v>
      </c>
      <c r="L45" s="87">
        <v>73663</v>
      </c>
      <c r="M45" s="88">
        <v>69761</v>
      </c>
    </row>
    <row r="46" spans="2:13" ht="27.75" customHeight="1">
      <c r="B46" s="1204"/>
      <c r="C46" s="1205"/>
      <c r="D46" s="89"/>
      <c r="E46" s="1210" t="s">
        <v>30</v>
      </c>
      <c r="F46" s="1210"/>
      <c r="G46" s="1210"/>
      <c r="H46" s="1211"/>
      <c r="I46" s="86">
        <v>21183</v>
      </c>
      <c r="J46" s="87">
        <v>15853</v>
      </c>
      <c r="K46" s="87">
        <v>15851</v>
      </c>
      <c r="L46" s="87">
        <v>16291</v>
      </c>
      <c r="M46" s="88">
        <v>18084</v>
      </c>
    </row>
    <row r="47" spans="2:13" ht="27.75" customHeight="1">
      <c r="B47" s="1204"/>
      <c r="C47" s="1205"/>
      <c r="D47" s="90"/>
      <c r="E47" s="1212" t="s">
        <v>31</v>
      </c>
      <c r="F47" s="1213"/>
      <c r="G47" s="1213"/>
      <c r="H47" s="1214"/>
      <c r="I47" s="86" t="s">
        <v>491</v>
      </c>
      <c r="J47" s="87" t="s">
        <v>491</v>
      </c>
      <c r="K47" s="87" t="s">
        <v>491</v>
      </c>
      <c r="L47" s="87" t="s">
        <v>491</v>
      </c>
      <c r="M47" s="88" t="s">
        <v>491</v>
      </c>
    </row>
    <row r="48" spans="2:13" ht="27.75" customHeight="1">
      <c r="B48" s="1204"/>
      <c r="C48" s="1205"/>
      <c r="D48" s="85"/>
      <c r="E48" s="1210" t="s">
        <v>32</v>
      </c>
      <c r="F48" s="1210"/>
      <c r="G48" s="1210"/>
      <c r="H48" s="1211"/>
      <c r="I48" s="86" t="s">
        <v>491</v>
      </c>
      <c r="J48" s="87" t="s">
        <v>491</v>
      </c>
      <c r="K48" s="87" t="s">
        <v>491</v>
      </c>
      <c r="L48" s="87" t="s">
        <v>491</v>
      </c>
      <c r="M48" s="88" t="s">
        <v>491</v>
      </c>
    </row>
    <row r="49" spans="2:13" ht="27.75" customHeight="1">
      <c r="B49" s="1206"/>
      <c r="C49" s="1207"/>
      <c r="D49" s="85"/>
      <c r="E49" s="1210" t="s">
        <v>33</v>
      </c>
      <c r="F49" s="1210"/>
      <c r="G49" s="1210"/>
      <c r="H49" s="1211"/>
      <c r="I49" s="86" t="s">
        <v>491</v>
      </c>
      <c r="J49" s="87" t="s">
        <v>491</v>
      </c>
      <c r="K49" s="87" t="s">
        <v>491</v>
      </c>
      <c r="L49" s="87" t="s">
        <v>491</v>
      </c>
      <c r="M49" s="88" t="s">
        <v>491</v>
      </c>
    </row>
    <row r="50" spans="2:13" ht="27.75" customHeight="1">
      <c r="B50" s="1215" t="s">
        <v>34</v>
      </c>
      <c r="C50" s="1216"/>
      <c r="D50" s="91"/>
      <c r="E50" s="1210" t="s">
        <v>35</v>
      </c>
      <c r="F50" s="1210"/>
      <c r="G50" s="1210"/>
      <c r="H50" s="1211"/>
      <c r="I50" s="86">
        <v>130934</v>
      </c>
      <c r="J50" s="87">
        <v>138182</v>
      </c>
      <c r="K50" s="87">
        <v>129267</v>
      </c>
      <c r="L50" s="87">
        <v>121281</v>
      </c>
      <c r="M50" s="88">
        <v>115535</v>
      </c>
    </row>
    <row r="51" spans="2:13" ht="27.75" customHeight="1">
      <c r="B51" s="1204"/>
      <c r="C51" s="1205"/>
      <c r="D51" s="85"/>
      <c r="E51" s="1210" t="s">
        <v>36</v>
      </c>
      <c r="F51" s="1210"/>
      <c r="G51" s="1210"/>
      <c r="H51" s="1211"/>
      <c r="I51" s="86">
        <v>190562</v>
      </c>
      <c r="J51" s="87">
        <v>185466</v>
      </c>
      <c r="K51" s="87">
        <v>197813</v>
      </c>
      <c r="L51" s="87">
        <v>192534</v>
      </c>
      <c r="M51" s="88">
        <v>189528</v>
      </c>
    </row>
    <row r="52" spans="2:13" ht="27.75" customHeight="1">
      <c r="B52" s="1206"/>
      <c r="C52" s="1207"/>
      <c r="D52" s="85"/>
      <c r="E52" s="1210" t="s">
        <v>37</v>
      </c>
      <c r="F52" s="1210"/>
      <c r="G52" s="1210"/>
      <c r="H52" s="1211"/>
      <c r="I52" s="86">
        <v>641099</v>
      </c>
      <c r="J52" s="87">
        <v>652767</v>
      </c>
      <c r="K52" s="87">
        <v>663237</v>
      </c>
      <c r="L52" s="87">
        <v>671522</v>
      </c>
      <c r="M52" s="88">
        <v>671186</v>
      </c>
    </row>
    <row r="53" spans="2:13" ht="27.75" customHeight="1" thickBot="1">
      <c r="B53" s="1217" t="s">
        <v>21</v>
      </c>
      <c r="C53" s="1218"/>
      <c r="D53" s="92"/>
      <c r="E53" s="1219" t="s">
        <v>38</v>
      </c>
      <c r="F53" s="1219"/>
      <c r="G53" s="1219"/>
      <c r="H53" s="1220"/>
      <c r="I53" s="93">
        <v>544624</v>
      </c>
      <c r="J53" s="94">
        <v>527704</v>
      </c>
      <c r="K53" s="94">
        <v>524903</v>
      </c>
      <c r="L53" s="94">
        <v>520213</v>
      </c>
      <c r="M53" s="95">
        <v>522113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c r="A1" s="371"/>
      <c r="B1" s="373"/>
      <c r="P1" s="246"/>
      <c r="Q1" s="246"/>
    </row>
    <row r="2" spans="1:51" ht="25.8">
      <c r="A2" s="371"/>
      <c r="C2" s="372"/>
      <c r="P2" s="246"/>
      <c r="Q2" s="246"/>
    </row>
    <row r="3" spans="1:51" ht="25.8">
      <c r="A3" s="371"/>
      <c r="C3" s="372"/>
      <c r="P3" s="246"/>
      <c r="Q3" s="246"/>
    </row>
    <row r="4" spans="1:51" s="370" customFormat="1" ht="13.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592</v>
      </c>
    </row>
    <row r="11" spans="1:51" s="370" customFormat="1" ht="13.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592</v>
      </c>
    </row>
    <row r="13" spans="1:51" s="370" customFormat="1" ht="13.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2">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2">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2">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2">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2">
      <c r="P19" s="246"/>
      <c r="Q19" s="246"/>
    </row>
    <row r="20" spans="1:259" ht="13.2">
      <c r="P20" s="246"/>
      <c r="Q20" s="246"/>
    </row>
    <row r="21" spans="1:259" ht="16.2">
      <c r="B21" s="369"/>
      <c r="C21" s="248"/>
      <c r="D21" s="248"/>
      <c r="E21" s="248"/>
      <c r="F21" s="248"/>
      <c r="G21" s="248"/>
      <c r="H21" s="248"/>
      <c r="I21" s="248"/>
      <c r="J21" s="248"/>
      <c r="K21" s="248"/>
      <c r="L21" s="248"/>
      <c r="M21" s="248"/>
      <c r="N21" s="368"/>
      <c r="O21" s="248"/>
      <c r="P21" s="249"/>
      <c r="Q21" s="246"/>
      <c r="IY21" s="367"/>
    </row>
    <row r="22" spans="1:259" ht="16.2">
      <c r="B22" s="250"/>
      <c r="IY22" s="366"/>
    </row>
    <row r="23" spans="1:259" ht="13.2">
      <c r="B23" s="250"/>
    </row>
    <row r="24" spans="1:259" ht="13.2">
      <c r="B24" s="250"/>
    </row>
    <row r="25" spans="1:259" ht="13.2">
      <c r="B25" s="250"/>
    </row>
    <row r="26" spans="1:259" ht="13.2">
      <c r="B26" s="250"/>
    </row>
    <row r="27" spans="1:259" ht="13.2">
      <c r="B27" s="250"/>
    </row>
    <row r="28" spans="1:259" ht="13.2">
      <c r="B28" s="250"/>
    </row>
    <row r="29" spans="1:259" ht="13.2">
      <c r="B29" s="250"/>
    </row>
    <row r="30" spans="1:259" ht="13.2">
      <c r="B30" s="250"/>
    </row>
    <row r="31" spans="1:259" ht="13.2">
      <c r="B31" s="250"/>
    </row>
    <row r="32" spans="1:259" ht="13.2">
      <c r="B32" s="250"/>
    </row>
    <row r="33" spans="2:17" ht="13.2">
      <c r="B33" s="250"/>
    </row>
    <row r="34" spans="2:17" ht="13.2">
      <c r="B34" s="250"/>
    </row>
    <row r="35" spans="2:17" ht="13.2">
      <c r="B35" s="250"/>
    </row>
    <row r="36" spans="2:17" ht="13.2">
      <c r="B36" s="250"/>
    </row>
    <row r="37" spans="2:17" ht="13.2">
      <c r="B37" s="250"/>
    </row>
    <row r="38" spans="2:17" ht="13.2">
      <c r="B38" s="250"/>
    </row>
    <row r="39" spans="2:17" ht="13.2">
      <c r="B39" s="342"/>
      <c r="C39" s="308"/>
      <c r="D39" s="308"/>
      <c r="E39" s="308"/>
      <c r="F39" s="308"/>
      <c r="G39" s="308"/>
      <c r="H39" s="308"/>
      <c r="I39" s="308"/>
      <c r="J39" s="308"/>
      <c r="K39" s="308"/>
      <c r="L39" s="308"/>
      <c r="M39" s="308"/>
      <c r="N39" s="308"/>
      <c r="O39" s="308"/>
      <c r="P39" s="343"/>
    </row>
    <row r="40" spans="2:17" ht="13.2">
      <c r="B40" s="356"/>
      <c r="C40" s="246"/>
      <c r="D40" s="246"/>
      <c r="E40" s="246"/>
      <c r="F40" s="246"/>
      <c r="G40" s="246"/>
      <c r="H40" s="246"/>
      <c r="I40" s="246"/>
      <c r="J40" s="246"/>
      <c r="K40" s="246"/>
      <c r="L40" s="246"/>
      <c r="M40" s="246"/>
      <c r="N40" s="246"/>
      <c r="O40" s="246"/>
      <c r="P40" s="356"/>
      <c r="Q40" s="246"/>
    </row>
    <row r="41" spans="2:17" ht="16.2">
      <c r="B41" s="247" t="s">
        <v>591</v>
      </c>
      <c r="C41" s="248"/>
      <c r="D41" s="248"/>
      <c r="E41" s="248"/>
      <c r="F41" s="248"/>
      <c r="G41" s="248"/>
      <c r="H41" s="248"/>
      <c r="I41" s="248"/>
      <c r="J41" s="248"/>
      <c r="K41" s="248"/>
      <c r="L41" s="248"/>
      <c r="M41" s="248"/>
      <c r="N41" s="248"/>
      <c r="O41" s="248"/>
      <c r="P41" s="249"/>
    </row>
    <row r="42" spans="2:17" ht="13.2">
      <c r="B42" s="250"/>
      <c r="C42" s="246"/>
      <c r="D42" s="246"/>
      <c r="E42" s="246"/>
      <c r="F42" s="246"/>
      <c r="G42" s="355" t="s">
        <v>586</v>
      </c>
      <c r="I42" s="354"/>
      <c r="J42" s="354"/>
      <c r="K42" s="354"/>
      <c r="L42" s="246"/>
      <c r="M42" s="246"/>
      <c r="N42" s="246"/>
      <c r="O42" s="246"/>
    </row>
    <row r="43" spans="2:17" ht="13.2">
      <c r="B43" s="250"/>
      <c r="C43" s="246"/>
      <c r="D43" s="246"/>
      <c r="E43" s="246"/>
      <c r="F43" s="246"/>
      <c r="G43" s="1225" t="s">
        <v>590</v>
      </c>
      <c r="H43" s="1226"/>
      <c r="I43" s="1226"/>
      <c r="J43" s="1226"/>
      <c r="K43" s="1226"/>
      <c r="L43" s="1226"/>
      <c r="M43" s="1226"/>
      <c r="N43" s="1226"/>
      <c r="O43" s="1227"/>
    </row>
    <row r="44" spans="2:17" ht="13.2">
      <c r="B44" s="250"/>
      <c r="C44" s="246"/>
      <c r="D44" s="246"/>
      <c r="E44" s="246"/>
      <c r="F44" s="246"/>
      <c r="G44" s="1228"/>
      <c r="H44" s="1229"/>
      <c r="I44" s="1229"/>
      <c r="J44" s="1229"/>
      <c r="K44" s="1229"/>
      <c r="L44" s="1229"/>
      <c r="M44" s="1229"/>
      <c r="N44" s="1229"/>
      <c r="O44" s="1230"/>
    </row>
    <row r="45" spans="2:17" ht="13.2">
      <c r="B45" s="250"/>
      <c r="C45" s="246"/>
      <c r="D45" s="246"/>
      <c r="E45" s="246"/>
      <c r="F45" s="246"/>
      <c r="G45" s="1228"/>
      <c r="H45" s="1229"/>
      <c r="I45" s="1229"/>
      <c r="J45" s="1229"/>
      <c r="K45" s="1229"/>
      <c r="L45" s="1229"/>
      <c r="M45" s="1229"/>
      <c r="N45" s="1229"/>
      <c r="O45" s="1230"/>
    </row>
    <row r="46" spans="2:17" ht="13.2">
      <c r="B46" s="250"/>
      <c r="C46" s="246"/>
      <c r="D46" s="246"/>
      <c r="E46" s="246"/>
      <c r="F46" s="246"/>
      <c r="G46" s="1228"/>
      <c r="H46" s="1229"/>
      <c r="I46" s="1229"/>
      <c r="J46" s="1229"/>
      <c r="K46" s="1229"/>
      <c r="L46" s="1229"/>
      <c r="M46" s="1229"/>
      <c r="N46" s="1229"/>
      <c r="O46" s="1230"/>
    </row>
    <row r="47" spans="2:17" ht="13.2">
      <c r="B47" s="250"/>
      <c r="C47" s="246"/>
      <c r="D47" s="246"/>
      <c r="E47" s="246"/>
      <c r="F47" s="246"/>
      <c r="G47" s="1231"/>
      <c r="H47" s="1232"/>
      <c r="I47" s="1232"/>
      <c r="J47" s="1232"/>
      <c r="K47" s="1232"/>
      <c r="L47" s="1232"/>
      <c r="M47" s="1232"/>
      <c r="N47" s="1232"/>
      <c r="O47" s="1233"/>
    </row>
    <row r="48" spans="2:17" ht="13.2">
      <c r="B48" s="250"/>
      <c r="C48" s="246"/>
      <c r="D48" s="246"/>
      <c r="E48" s="246"/>
      <c r="F48" s="246"/>
      <c r="G48" s="246"/>
      <c r="H48" s="365"/>
      <c r="I48" s="365"/>
      <c r="J48" s="365"/>
    </row>
    <row r="49" spans="1:17" ht="13.2">
      <c r="B49" s="250"/>
      <c r="C49" s="246"/>
      <c r="D49" s="246"/>
      <c r="E49" s="246"/>
      <c r="F49" s="246"/>
      <c r="G49" s="245" t="s">
        <v>589</v>
      </c>
    </row>
    <row r="50" spans="1:17" ht="13.2">
      <c r="B50" s="250"/>
      <c r="C50" s="246"/>
      <c r="D50" s="246"/>
      <c r="E50" s="246"/>
      <c r="F50" s="246"/>
      <c r="G50" s="1234"/>
      <c r="H50" s="1235"/>
      <c r="I50" s="1235"/>
      <c r="J50" s="1236"/>
      <c r="K50" s="347" t="s">
        <v>530</v>
      </c>
      <c r="L50" s="347" t="s">
        <v>531</v>
      </c>
      <c r="M50" s="347" t="s">
        <v>532</v>
      </c>
      <c r="N50" s="347" t="s">
        <v>533</v>
      </c>
      <c r="O50" s="347" t="s">
        <v>534</v>
      </c>
    </row>
    <row r="51" spans="1:17" ht="13.2">
      <c r="B51" s="250"/>
      <c r="C51" s="246"/>
      <c r="D51" s="246"/>
      <c r="E51" s="246"/>
      <c r="F51" s="246"/>
      <c r="G51" s="1237" t="s">
        <v>583</v>
      </c>
      <c r="H51" s="1238"/>
      <c r="I51" s="1243" t="s">
        <v>581</v>
      </c>
      <c r="J51" s="1243"/>
      <c r="K51" s="1255"/>
      <c r="L51" s="1255"/>
      <c r="M51" s="1255"/>
      <c r="N51" s="1221">
        <v>223.9</v>
      </c>
      <c r="O51" s="1255"/>
    </row>
    <row r="52" spans="1:17" ht="13.2">
      <c r="B52" s="250"/>
      <c r="C52" s="246"/>
      <c r="D52" s="246"/>
      <c r="E52" s="246"/>
      <c r="F52" s="246"/>
      <c r="G52" s="1239"/>
      <c r="H52" s="1240"/>
      <c r="I52" s="1244"/>
      <c r="J52" s="1244"/>
      <c r="K52" s="1221"/>
      <c r="L52" s="1221"/>
      <c r="M52" s="1221"/>
      <c r="N52" s="1221"/>
      <c r="O52" s="1221"/>
    </row>
    <row r="53" spans="1:17" ht="13.2">
      <c r="A53" s="357"/>
      <c r="B53" s="250"/>
      <c r="C53" s="246"/>
      <c r="D53" s="246"/>
      <c r="E53" s="246"/>
      <c r="F53" s="246"/>
      <c r="G53" s="1239"/>
      <c r="H53" s="1240"/>
      <c r="I53" s="1252" t="s">
        <v>588</v>
      </c>
      <c r="J53" s="1252"/>
      <c r="K53" s="1256"/>
      <c r="L53" s="1256"/>
      <c r="M53" s="1256"/>
      <c r="N53" s="1253">
        <v>60.8</v>
      </c>
      <c r="O53" s="1256"/>
    </row>
    <row r="54" spans="1:17" ht="13.2">
      <c r="A54" s="357"/>
      <c r="B54" s="250"/>
      <c r="C54" s="246"/>
      <c r="D54" s="246"/>
      <c r="E54" s="246"/>
      <c r="F54" s="246"/>
      <c r="G54" s="1241"/>
      <c r="H54" s="1242"/>
      <c r="I54" s="1252"/>
      <c r="J54" s="1252"/>
      <c r="K54" s="1254"/>
      <c r="L54" s="1254"/>
      <c r="M54" s="1254"/>
      <c r="N54" s="1254"/>
      <c r="O54" s="1254"/>
    </row>
    <row r="55" spans="1:17" ht="13.2">
      <c r="A55" s="357"/>
      <c r="B55" s="250"/>
      <c r="C55" s="246"/>
      <c r="D55" s="246"/>
      <c r="E55" s="246"/>
      <c r="F55" s="246"/>
      <c r="G55" s="1246" t="s">
        <v>582</v>
      </c>
      <c r="H55" s="1247"/>
      <c r="I55" s="1252" t="s">
        <v>581</v>
      </c>
      <c r="J55" s="1252"/>
      <c r="K55" s="1255"/>
      <c r="L55" s="1255"/>
      <c r="M55" s="1255"/>
      <c r="N55" s="1221">
        <v>124.2</v>
      </c>
      <c r="O55" s="1255"/>
    </row>
    <row r="56" spans="1:17" ht="13.2">
      <c r="A56" s="357"/>
      <c r="B56" s="250"/>
      <c r="C56" s="246"/>
      <c r="D56" s="246"/>
      <c r="E56" s="246"/>
      <c r="F56" s="246"/>
      <c r="G56" s="1248"/>
      <c r="H56" s="1249"/>
      <c r="I56" s="1252"/>
      <c r="J56" s="1252"/>
      <c r="K56" s="1221"/>
      <c r="L56" s="1221"/>
      <c r="M56" s="1221"/>
      <c r="N56" s="1221"/>
      <c r="O56" s="1221"/>
    </row>
    <row r="57" spans="1:17" s="357" customFormat="1" ht="13.2">
      <c r="B57" s="358"/>
      <c r="C57" s="354"/>
      <c r="D57" s="354"/>
      <c r="E57" s="354"/>
      <c r="F57" s="354"/>
      <c r="G57" s="1248"/>
      <c r="H57" s="1249"/>
      <c r="I57" s="1223" t="s">
        <v>588</v>
      </c>
      <c r="J57" s="1223"/>
      <c r="K57" s="1256"/>
      <c r="L57" s="1256"/>
      <c r="M57" s="1256"/>
      <c r="N57" s="1253">
        <v>59.4</v>
      </c>
      <c r="O57" s="1256"/>
      <c r="P57" s="363"/>
      <c r="Q57" s="358"/>
    </row>
    <row r="58" spans="1:17" s="357" customFormat="1" ht="13.2">
      <c r="A58" s="245"/>
      <c r="B58" s="358"/>
      <c r="C58" s="354"/>
      <c r="D58" s="354"/>
      <c r="E58" s="354"/>
      <c r="F58" s="354"/>
      <c r="G58" s="1250"/>
      <c r="H58" s="1251"/>
      <c r="I58" s="1223"/>
      <c r="J58" s="1223"/>
      <c r="K58" s="1254"/>
      <c r="L58" s="1254"/>
      <c r="M58" s="1254"/>
      <c r="N58" s="1254"/>
      <c r="O58" s="1254"/>
      <c r="P58" s="363"/>
      <c r="Q58" s="358"/>
    </row>
    <row r="59" spans="1:17" s="357" customFormat="1" ht="13.2">
      <c r="A59" s="245"/>
      <c r="B59" s="358"/>
      <c r="C59" s="354"/>
      <c r="D59" s="354"/>
      <c r="E59" s="354"/>
      <c r="F59" s="354"/>
      <c r="G59" s="354"/>
      <c r="H59" s="354"/>
      <c r="I59" s="354"/>
      <c r="J59" s="354"/>
      <c r="K59" s="364"/>
      <c r="L59" s="364"/>
      <c r="M59" s="364"/>
      <c r="N59" s="364"/>
      <c r="O59" s="364"/>
      <c r="P59" s="363"/>
      <c r="Q59" s="358"/>
    </row>
    <row r="60" spans="1:17" s="357" customFormat="1" ht="13.2">
      <c r="A60" s="245"/>
      <c r="B60" s="358"/>
      <c r="C60" s="354"/>
      <c r="D60" s="354"/>
      <c r="E60" s="354"/>
      <c r="F60" s="354"/>
      <c r="G60" s="354"/>
      <c r="H60" s="354"/>
      <c r="I60" s="354"/>
      <c r="J60" s="354"/>
      <c r="K60" s="364"/>
      <c r="L60" s="364"/>
      <c r="M60" s="364"/>
      <c r="N60" s="364"/>
      <c r="O60" s="364"/>
      <c r="P60" s="363"/>
      <c r="Q60" s="358"/>
    </row>
    <row r="61" spans="1:17" s="357" customFormat="1" ht="13.2">
      <c r="A61" s="245"/>
      <c r="B61" s="362"/>
      <c r="C61" s="361"/>
      <c r="D61" s="361"/>
      <c r="E61" s="361"/>
      <c r="F61" s="361"/>
      <c r="G61" s="361"/>
      <c r="H61" s="361"/>
      <c r="I61" s="361"/>
      <c r="J61" s="361"/>
      <c r="K61" s="361"/>
      <c r="L61" s="361"/>
      <c r="M61" s="360"/>
      <c r="N61" s="360"/>
      <c r="O61" s="360"/>
      <c r="P61" s="359"/>
      <c r="Q61" s="358"/>
    </row>
    <row r="62" spans="1:17" ht="13.2">
      <c r="B62" s="356"/>
      <c r="C62" s="356"/>
      <c r="D62" s="356"/>
      <c r="E62" s="356"/>
      <c r="F62" s="356"/>
      <c r="G62" s="356"/>
      <c r="H62" s="356"/>
      <c r="I62" s="356"/>
      <c r="J62" s="356"/>
      <c r="K62" s="356"/>
      <c r="L62" s="356"/>
      <c r="M62" s="356"/>
      <c r="N62" s="356"/>
      <c r="O62" s="356"/>
      <c r="P62" s="356"/>
      <c r="Q62" s="246"/>
    </row>
    <row r="63" spans="1:17" ht="16.2">
      <c r="B63" s="309" t="s">
        <v>587</v>
      </c>
      <c r="C63" s="246"/>
      <c r="D63" s="246"/>
      <c r="E63" s="246"/>
      <c r="F63" s="246"/>
      <c r="G63" s="246"/>
      <c r="H63" s="246"/>
      <c r="I63" s="246"/>
      <c r="J63" s="246"/>
      <c r="K63" s="246"/>
      <c r="L63" s="246"/>
      <c r="M63" s="246"/>
      <c r="N63" s="246"/>
      <c r="O63" s="246"/>
    </row>
    <row r="64" spans="1:17" ht="13.2">
      <c r="B64" s="250"/>
      <c r="C64" s="246"/>
      <c r="D64" s="246"/>
      <c r="E64" s="246"/>
      <c r="F64" s="246"/>
      <c r="G64" s="355" t="s">
        <v>586</v>
      </c>
      <c r="I64" s="354"/>
      <c r="J64" s="354"/>
      <c r="K64" s="354"/>
      <c r="L64" s="246"/>
      <c r="M64" s="246"/>
      <c r="N64" s="246"/>
      <c r="O64" s="246"/>
    </row>
    <row r="65" spans="2:30" ht="13.2">
      <c r="B65" s="250"/>
      <c r="C65" s="246"/>
      <c r="D65" s="246"/>
      <c r="E65" s="246"/>
      <c r="F65" s="246"/>
      <c r="G65" s="1225" t="s">
        <v>585</v>
      </c>
      <c r="H65" s="1226"/>
      <c r="I65" s="1226"/>
      <c r="J65" s="1226"/>
      <c r="K65" s="1226"/>
      <c r="L65" s="1226"/>
      <c r="M65" s="1226"/>
      <c r="N65" s="1226"/>
      <c r="O65" s="1227"/>
    </row>
    <row r="66" spans="2:30" ht="13.2">
      <c r="B66" s="250"/>
      <c r="C66" s="246"/>
      <c r="D66" s="246"/>
      <c r="E66" s="246"/>
      <c r="F66" s="246"/>
      <c r="G66" s="1228"/>
      <c r="H66" s="1229"/>
      <c r="I66" s="1229"/>
      <c r="J66" s="1229"/>
      <c r="K66" s="1229"/>
      <c r="L66" s="1229"/>
      <c r="M66" s="1229"/>
      <c r="N66" s="1229"/>
      <c r="O66" s="1230"/>
    </row>
    <row r="67" spans="2:30" ht="13.2">
      <c r="B67" s="250"/>
      <c r="C67" s="246"/>
      <c r="D67" s="246"/>
      <c r="E67" s="246"/>
      <c r="F67" s="246"/>
      <c r="G67" s="1228"/>
      <c r="H67" s="1229"/>
      <c r="I67" s="1229"/>
      <c r="J67" s="1229"/>
      <c r="K67" s="1229"/>
      <c r="L67" s="1229"/>
      <c r="M67" s="1229"/>
      <c r="N67" s="1229"/>
      <c r="O67" s="1230"/>
    </row>
    <row r="68" spans="2:30" ht="13.2">
      <c r="B68" s="250"/>
      <c r="C68" s="246"/>
      <c r="D68" s="246"/>
      <c r="E68" s="246"/>
      <c r="F68" s="246"/>
      <c r="G68" s="1228"/>
      <c r="H68" s="1229"/>
      <c r="I68" s="1229"/>
      <c r="J68" s="1229"/>
      <c r="K68" s="1229"/>
      <c r="L68" s="1229"/>
      <c r="M68" s="1229"/>
      <c r="N68" s="1229"/>
      <c r="O68" s="1230"/>
    </row>
    <row r="69" spans="2:30" ht="13.2">
      <c r="B69" s="250"/>
      <c r="C69" s="246"/>
      <c r="D69" s="246"/>
      <c r="E69" s="246"/>
      <c r="F69" s="246"/>
      <c r="G69" s="1231"/>
      <c r="H69" s="1232"/>
      <c r="I69" s="1232"/>
      <c r="J69" s="1232"/>
      <c r="K69" s="1232"/>
      <c r="L69" s="1232"/>
      <c r="M69" s="1232"/>
      <c r="N69" s="1232"/>
      <c r="O69" s="1233"/>
    </row>
    <row r="70" spans="2:30" ht="13.2">
      <c r="B70" s="250"/>
      <c r="C70" s="246"/>
      <c r="D70" s="246"/>
      <c r="E70" s="246"/>
      <c r="F70" s="246"/>
      <c r="G70" s="246"/>
      <c r="H70" s="353"/>
      <c r="I70" s="353"/>
      <c r="J70" s="350"/>
      <c r="K70" s="350"/>
      <c r="L70" s="349"/>
      <c r="M70" s="350"/>
      <c r="N70" s="349"/>
      <c r="O70" s="348"/>
    </row>
    <row r="71" spans="2:30" ht="13.2">
      <c r="B71" s="250"/>
      <c r="C71" s="246"/>
      <c r="D71" s="246"/>
      <c r="E71" s="246"/>
      <c r="F71" s="246"/>
      <c r="G71" s="352" t="s">
        <v>584</v>
      </c>
      <c r="I71" s="351"/>
      <c r="J71" s="350"/>
      <c r="K71" s="350"/>
      <c r="L71" s="349"/>
      <c r="M71" s="350"/>
      <c r="N71" s="349"/>
      <c r="O71" s="348"/>
    </row>
    <row r="72" spans="2:30" ht="13.2">
      <c r="B72" s="250"/>
      <c r="C72" s="246"/>
      <c r="D72" s="246"/>
      <c r="E72" s="246"/>
      <c r="F72" s="246"/>
      <c r="G72" s="1234"/>
      <c r="H72" s="1235"/>
      <c r="I72" s="1235"/>
      <c r="J72" s="1236"/>
      <c r="K72" s="347" t="s">
        <v>530</v>
      </c>
      <c r="L72" s="347" t="s">
        <v>531</v>
      </c>
      <c r="M72" s="347" t="s">
        <v>532</v>
      </c>
      <c r="N72" s="347" t="s">
        <v>533</v>
      </c>
      <c r="O72" s="347" t="s">
        <v>534</v>
      </c>
    </row>
    <row r="73" spans="2:30" ht="13.2">
      <c r="B73" s="250"/>
      <c r="C73" s="246"/>
      <c r="D73" s="246"/>
      <c r="E73" s="246"/>
      <c r="F73" s="246"/>
      <c r="G73" s="1237" t="s">
        <v>583</v>
      </c>
      <c r="H73" s="1238"/>
      <c r="I73" s="1243" t="s">
        <v>581</v>
      </c>
      <c r="J73" s="1243"/>
      <c r="K73" s="1245">
        <v>238.7</v>
      </c>
      <c r="L73" s="1245">
        <v>228.2</v>
      </c>
      <c r="M73" s="1221">
        <v>228</v>
      </c>
      <c r="N73" s="1221">
        <v>223.9</v>
      </c>
      <c r="O73" s="1221">
        <v>222.8</v>
      </c>
      <c r="S73" s="245">
        <v>9.9</v>
      </c>
    </row>
    <row r="74" spans="2:30" ht="13.2">
      <c r="B74" s="250"/>
      <c r="C74" s="246"/>
      <c r="D74" s="246"/>
      <c r="E74" s="246"/>
      <c r="F74" s="246"/>
      <c r="G74" s="1239"/>
      <c r="H74" s="1240"/>
      <c r="I74" s="1244"/>
      <c r="J74" s="1244"/>
      <c r="K74" s="1245"/>
      <c r="L74" s="1245"/>
      <c r="M74" s="1221"/>
      <c r="N74" s="1221"/>
      <c r="O74" s="1221"/>
    </row>
    <row r="75" spans="2:30" ht="13.2">
      <c r="B75" s="250"/>
      <c r="C75" s="246"/>
      <c r="D75" s="246"/>
      <c r="E75" s="246"/>
      <c r="F75" s="246"/>
      <c r="G75" s="1239"/>
      <c r="H75" s="1240"/>
      <c r="I75" s="1252" t="s">
        <v>580</v>
      </c>
      <c r="J75" s="1252"/>
      <c r="K75" s="1253">
        <v>15.9</v>
      </c>
      <c r="L75" s="1253">
        <v>15.6</v>
      </c>
      <c r="M75" s="1253">
        <v>15.4</v>
      </c>
      <c r="N75" s="1253">
        <v>15</v>
      </c>
      <c r="O75" s="1253">
        <v>14.7</v>
      </c>
      <c r="U75" s="245">
        <v>81.2</v>
      </c>
      <c r="W75" s="245">
        <v>87.2</v>
      </c>
      <c r="Y75" s="245">
        <v>99.8</v>
      </c>
      <c r="AA75" s="245">
        <v>109.5</v>
      </c>
      <c r="AC75" s="245">
        <v>115.2</v>
      </c>
    </row>
    <row r="76" spans="2:30" ht="13.2">
      <c r="B76" s="250"/>
      <c r="C76" s="246"/>
      <c r="D76" s="246"/>
      <c r="E76" s="246"/>
      <c r="F76" s="246"/>
      <c r="G76" s="1241"/>
      <c r="H76" s="1242"/>
      <c r="I76" s="1252"/>
      <c r="J76" s="1252"/>
      <c r="K76" s="1254"/>
      <c r="L76" s="1254"/>
      <c r="M76" s="1254"/>
      <c r="N76" s="1254"/>
      <c r="O76" s="1254"/>
    </row>
    <row r="77" spans="2:30" ht="13.2">
      <c r="B77" s="250"/>
      <c r="C77" s="246"/>
      <c r="D77" s="246"/>
      <c r="E77" s="246"/>
      <c r="F77" s="246"/>
      <c r="G77" s="1246" t="s">
        <v>582</v>
      </c>
      <c r="H77" s="1247"/>
      <c r="I77" s="1252" t="s">
        <v>581</v>
      </c>
      <c r="J77" s="1252"/>
      <c r="K77" s="1245">
        <v>150.5</v>
      </c>
      <c r="L77" s="1245">
        <v>139</v>
      </c>
      <c r="M77" s="1221">
        <v>132.4</v>
      </c>
      <c r="N77" s="1221">
        <v>124.2</v>
      </c>
      <c r="O77" s="1221">
        <v>115.7</v>
      </c>
      <c r="R77" s="245">
        <v>12.3</v>
      </c>
      <c r="T77" s="245">
        <v>11.1</v>
      </c>
    </row>
    <row r="78" spans="2:30" ht="13.2">
      <c r="B78" s="250"/>
      <c r="C78" s="246"/>
      <c r="D78" s="246"/>
      <c r="E78" s="246"/>
      <c r="F78" s="246"/>
      <c r="G78" s="1248"/>
      <c r="H78" s="1249"/>
      <c r="I78" s="1252"/>
      <c r="J78" s="1252"/>
      <c r="K78" s="1245"/>
      <c r="L78" s="1245"/>
      <c r="M78" s="1221"/>
      <c r="N78" s="1221"/>
      <c r="O78" s="1221"/>
    </row>
    <row r="79" spans="2:30" ht="13.2">
      <c r="B79" s="250"/>
      <c r="C79" s="246"/>
      <c r="D79" s="246"/>
      <c r="E79" s="246"/>
      <c r="F79" s="246"/>
      <c r="G79" s="1248"/>
      <c r="H79" s="1249"/>
      <c r="I79" s="1222" t="s">
        <v>580</v>
      </c>
      <c r="J79" s="1223"/>
      <c r="K79" s="1224">
        <v>11.5</v>
      </c>
      <c r="L79" s="1224">
        <v>11.2</v>
      </c>
      <c r="M79" s="1224">
        <v>11.2</v>
      </c>
      <c r="N79" s="1224">
        <v>10.9</v>
      </c>
      <c r="O79" s="1224">
        <v>10.3</v>
      </c>
      <c r="V79" s="245">
        <v>53.5</v>
      </c>
      <c r="X79" s="245">
        <v>48.2</v>
      </c>
      <c r="Z79" s="245">
        <v>34.200000000000003</v>
      </c>
      <c r="AB79" s="245">
        <v>30.3</v>
      </c>
      <c r="AD79" s="245">
        <v>28.9</v>
      </c>
    </row>
    <row r="80" spans="2:30" ht="13.2">
      <c r="B80" s="250"/>
      <c r="C80" s="246"/>
      <c r="D80" s="246"/>
      <c r="E80" s="246"/>
      <c r="F80" s="246"/>
      <c r="G80" s="1250"/>
      <c r="H80" s="1251"/>
      <c r="I80" s="1223"/>
      <c r="J80" s="1223"/>
      <c r="K80" s="1224"/>
      <c r="L80" s="1224"/>
      <c r="M80" s="1224"/>
      <c r="N80" s="1224"/>
      <c r="O80" s="1224"/>
    </row>
    <row r="81" spans="2:17" ht="13.2">
      <c r="B81" s="250"/>
      <c r="C81" s="246"/>
      <c r="D81" s="246"/>
      <c r="E81" s="246"/>
      <c r="F81" s="246"/>
      <c r="G81" s="246"/>
      <c r="H81" s="246"/>
      <c r="I81" s="246"/>
      <c r="J81" s="246"/>
      <c r="K81" s="346"/>
      <c r="L81" s="246"/>
      <c r="M81" s="246"/>
      <c r="N81" s="246"/>
      <c r="O81" s="246"/>
    </row>
    <row r="82" spans="2:17" ht="16.2">
      <c r="B82" s="250"/>
      <c r="C82" s="246"/>
      <c r="D82" s="246"/>
      <c r="E82" s="246"/>
      <c r="F82" s="246"/>
      <c r="G82" s="246"/>
      <c r="H82" s="246"/>
      <c r="I82" s="246"/>
      <c r="J82" s="246"/>
      <c r="K82" s="345"/>
      <c r="L82" s="345"/>
      <c r="M82" s="345"/>
      <c r="N82" s="345"/>
      <c r="O82" s="345"/>
    </row>
    <row r="83" spans="2:17" ht="13.2">
      <c r="B83" s="342"/>
      <c r="C83" s="308"/>
      <c r="D83" s="308"/>
      <c r="E83" s="308"/>
      <c r="F83" s="308"/>
      <c r="G83" s="308"/>
      <c r="H83" s="308"/>
      <c r="I83" s="308"/>
      <c r="J83" s="308"/>
      <c r="K83" s="308"/>
      <c r="L83" s="308"/>
      <c r="M83" s="308"/>
      <c r="N83" s="308"/>
      <c r="O83" s="308"/>
      <c r="P83" s="343"/>
    </row>
    <row r="84" spans="2:17" ht="13.2">
      <c r="H84" s="246"/>
      <c r="I84" s="246"/>
      <c r="J84" s="246"/>
      <c r="K84" s="246"/>
      <c r="L84" s="246"/>
      <c r="M84" s="246"/>
      <c r="N84" s="246"/>
      <c r="O84" s="246"/>
      <c r="P84" s="246"/>
      <c r="Q84" s="246"/>
    </row>
    <row r="85" spans="2:17" ht="13.2">
      <c r="B85" s="246"/>
      <c r="C85" s="246"/>
      <c r="D85" s="246"/>
      <c r="E85" s="246"/>
      <c r="F85" s="246"/>
      <c r="G85" s="246"/>
      <c r="H85" s="246"/>
      <c r="I85" s="246"/>
      <c r="J85" s="246"/>
      <c r="K85" s="246"/>
      <c r="L85" s="246"/>
      <c r="M85" s="246"/>
      <c r="N85" s="246"/>
      <c r="O85" s="246"/>
      <c r="P85" s="246"/>
      <c r="Q85" s="246"/>
    </row>
    <row r="86" spans="2:17" ht="13.2" hidden="1">
      <c r="B86" s="246"/>
      <c r="C86" s="246"/>
      <c r="D86" s="246"/>
      <c r="E86" s="246"/>
      <c r="F86" s="246"/>
      <c r="G86" s="246"/>
      <c r="H86" s="246"/>
      <c r="I86" s="246"/>
      <c r="J86" s="246"/>
      <c r="K86" s="246"/>
      <c r="L86" s="246"/>
      <c r="M86" s="246"/>
      <c r="N86" s="246"/>
      <c r="O86" s="246"/>
      <c r="P86" s="246"/>
      <c r="Q86" s="246"/>
    </row>
    <row r="87" spans="2:17" ht="13.2" hidden="1">
      <c r="B87" s="246"/>
      <c r="C87" s="246"/>
      <c r="D87" s="246"/>
      <c r="E87" s="246"/>
      <c r="F87" s="246"/>
      <c r="G87" s="246"/>
      <c r="H87" s="246"/>
      <c r="I87" s="246"/>
      <c r="J87" s="246"/>
      <c r="K87" s="344"/>
      <c r="L87" s="246"/>
      <c r="M87" s="246"/>
      <c r="N87" s="246"/>
      <c r="O87" s="246"/>
      <c r="P87" s="246"/>
      <c r="Q87" s="246"/>
    </row>
    <row r="88" spans="2:17" ht="13.2" hidden="1">
      <c r="B88" s="246"/>
      <c r="C88" s="246"/>
      <c r="D88" s="246"/>
      <c r="E88" s="246"/>
      <c r="F88" s="246"/>
      <c r="G88" s="246"/>
      <c r="H88" s="246"/>
      <c r="I88" s="246"/>
      <c r="J88" s="246"/>
      <c r="K88" s="246"/>
      <c r="L88" s="246"/>
      <c r="M88" s="246"/>
      <c r="N88" s="246"/>
      <c r="O88" s="246"/>
      <c r="P88" s="246"/>
      <c r="Q88" s="246"/>
    </row>
    <row r="89" spans="2:17" ht="13.2" hidden="1">
      <c r="B89" s="246"/>
      <c r="C89" s="246"/>
      <c r="D89" s="246"/>
      <c r="E89" s="246"/>
      <c r="F89" s="246"/>
      <c r="G89" s="246"/>
      <c r="H89" s="246"/>
      <c r="I89" s="246"/>
      <c r="J89" s="246"/>
      <c r="K89" s="246"/>
      <c r="L89" s="246"/>
      <c r="M89" s="246"/>
      <c r="N89" s="246"/>
      <c r="O89" s="246"/>
      <c r="P89" s="246"/>
      <c r="Q89" s="246"/>
    </row>
    <row r="90" spans="2:17" ht="13.2" hidden="1">
      <c r="B90" s="246"/>
      <c r="C90" s="246"/>
      <c r="D90" s="246"/>
      <c r="E90" s="246"/>
      <c r="F90" s="246"/>
      <c r="G90" s="246"/>
      <c r="H90" s="246"/>
      <c r="I90" s="246"/>
      <c r="J90" s="246"/>
      <c r="K90" s="246"/>
      <c r="L90" s="246"/>
      <c r="M90" s="246"/>
      <c r="N90" s="246"/>
      <c r="O90" s="246"/>
      <c r="P90" s="246"/>
      <c r="Q90" s="246"/>
    </row>
    <row r="91" spans="2:17" ht="13.2"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cUm8fu7AHFBgWE36GzGcK5uiSJqrxffDdceX3rmq6LblgTaDNUM1PlN33Q4hYlDu9OQd9lg1da4+rk4Hb9Now==" saltValue="Y4Msu8daCCTcXOIcEKJMcA==" spinCount="100000"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c r="AG59" s="243"/>
      <c r="AH59" s="243"/>
    </row>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40</v>
      </c>
      <c r="E2" s="111"/>
      <c r="F2" s="112" t="s">
        <v>529</v>
      </c>
      <c r="G2" s="113"/>
      <c r="H2" s="114"/>
    </row>
    <row r="3" spans="1:8">
      <c r="A3" s="110" t="s">
        <v>522</v>
      </c>
      <c r="B3" s="115"/>
      <c r="C3" s="116"/>
      <c r="D3" s="117">
        <v>48778</v>
      </c>
      <c r="E3" s="118"/>
      <c r="F3" s="119">
        <v>47129</v>
      </c>
      <c r="G3" s="120"/>
      <c r="H3" s="121"/>
    </row>
    <row r="4" spans="1:8">
      <c r="A4" s="122"/>
      <c r="B4" s="123"/>
      <c r="C4" s="124"/>
      <c r="D4" s="125">
        <v>18626</v>
      </c>
      <c r="E4" s="126"/>
      <c r="F4" s="127">
        <v>23069</v>
      </c>
      <c r="G4" s="128"/>
      <c r="H4" s="129"/>
    </row>
    <row r="5" spans="1:8">
      <c r="A5" s="110" t="s">
        <v>524</v>
      </c>
      <c r="B5" s="115"/>
      <c r="C5" s="116"/>
      <c r="D5" s="117">
        <v>53101</v>
      </c>
      <c r="E5" s="118"/>
      <c r="F5" s="119">
        <v>50848</v>
      </c>
      <c r="G5" s="120"/>
      <c r="H5" s="121"/>
    </row>
    <row r="6" spans="1:8">
      <c r="A6" s="122"/>
      <c r="B6" s="123"/>
      <c r="C6" s="124"/>
      <c r="D6" s="125">
        <v>18886</v>
      </c>
      <c r="E6" s="126"/>
      <c r="F6" s="127">
        <v>22583</v>
      </c>
      <c r="G6" s="128"/>
      <c r="H6" s="129"/>
    </row>
    <row r="7" spans="1:8">
      <c r="A7" s="110" t="s">
        <v>525</v>
      </c>
      <c r="B7" s="115"/>
      <c r="C7" s="116"/>
      <c r="D7" s="117">
        <v>45148</v>
      </c>
      <c r="E7" s="118"/>
      <c r="F7" s="119">
        <v>53572</v>
      </c>
      <c r="G7" s="120"/>
      <c r="H7" s="121"/>
    </row>
    <row r="8" spans="1:8">
      <c r="A8" s="122"/>
      <c r="B8" s="123"/>
      <c r="C8" s="124"/>
      <c r="D8" s="125">
        <v>19962</v>
      </c>
      <c r="E8" s="126"/>
      <c r="F8" s="127">
        <v>25259</v>
      </c>
      <c r="G8" s="128"/>
      <c r="H8" s="129"/>
    </row>
    <row r="9" spans="1:8">
      <c r="A9" s="110" t="s">
        <v>526</v>
      </c>
      <c r="B9" s="115"/>
      <c r="C9" s="116"/>
      <c r="D9" s="117">
        <v>46483</v>
      </c>
      <c r="E9" s="118"/>
      <c r="F9" s="119">
        <v>51898</v>
      </c>
      <c r="G9" s="120"/>
      <c r="H9" s="121"/>
    </row>
    <row r="10" spans="1:8">
      <c r="A10" s="122"/>
      <c r="B10" s="123"/>
      <c r="C10" s="124"/>
      <c r="D10" s="125">
        <v>24401</v>
      </c>
      <c r="E10" s="126"/>
      <c r="F10" s="127">
        <v>25986</v>
      </c>
      <c r="G10" s="128"/>
      <c r="H10" s="129"/>
    </row>
    <row r="11" spans="1:8">
      <c r="A11" s="110" t="s">
        <v>527</v>
      </c>
      <c r="B11" s="115"/>
      <c r="C11" s="116"/>
      <c r="D11" s="117">
        <v>55372</v>
      </c>
      <c r="E11" s="118"/>
      <c r="F11" s="119">
        <v>51684</v>
      </c>
      <c r="G11" s="120"/>
      <c r="H11" s="121"/>
    </row>
    <row r="12" spans="1:8">
      <c r="A12" s="122"/>
      <c r="B12" s="123"/>
      <c r="C12" s="130"/>
      <c r="D12" s="125">
        <v>27380</v>
      </c>
      <c r="E12" s="126"/>
      <c r="F12" s="127">
        <v>26671</v>
      </c>
      <c r="G12" s="128"/>
      <c r="H12" s="129"/>
    </row>
    <row r="13" spans="1:8">
      <c r="A13" s="110"/>
      <c r="B13" s="115"/>
      <c r="C13" s="131"/>
      <c r="D13" s="132">
        <v>49776</v>
      </c>
      <c r="E13" s="133"/>
      <c r="F13" s="134">
        <v>51026</v>
      </c>
      <c r="G13" s="135"/>
      <c r="H13" s="121"/>
    </row>
    <row r="14" spans="1:8">
      <c r="A14" s="122"/>
      <c r="B14" s="123"/>
      <c r="C14" s="124"/>
      <c r="D14" s="125">
        <v>21851</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0.84</v>
      </c>
      <c r="C19" s="136">
        <f>ROUND(VALUE(SUBSTITUTE(実質収支比率等に係る経年分析!G$48,"▲","-")),2)</f>
        <v>0.85</v>
      </c>
      <c r="D19" s="136">
        <f>ROUND(VALUE(SUBSTITUTE(実質収支比率等に係る経年分析!H$48,"▲","-")),2)</f>
        <v>0.86</v>
      </c>
      <c r="E19" s="136">
        <f>ROUND(VALUE(SUBSTITUTE(実質収支比率等に係る経年分析!I$48,"▲","-")),2)</f>
        <v>0.86</v>
      </c>
      <c r="F19" s="136">
        <f>ROUND(VALUE(SUBSTITUTE(実質収支比率等に係る経年分析!J$48,"▲","-")),2)</f>
        <v>0.86</v>
      </c>
    </row>
    <row r="20" spans="1:11">
      <c r="A20" s="136" t="s">
        <v>43</v>
      </c>
      <c r="B20" s="136">
        <f>ROUND(VALUE(SUBSTITUTE(実質収支比率等に係る経年分析!F$47,"▲","-")),2)</f>
        <v>3.49</v>
      </c>
      <c r="C20" s="136">
        <f>ROUND(VALUE(SUBSTITUTE(実質収支比率等に係る経年分析!G$47,"▲","-")),2)</f>
        <v>4.1399999999999997</v>
      </c>
      <c r="D20" s="136">
        <f>ROUND(VALUE(SUBSTITUTE(実質収支比率等に係る経年分析!H$47,"▲","-")),2)</f>
        <v>4.05</v>
      </c>
      <c r="E20" s="136">
        <f>ROUND(VALUE(SUBSTITUTE(実質収支比率等に係る経年分析!I$47,"▲","-")),2)</f>
        <v>3.26</v>
      </c>
      <c r="F20" s="136">
        <f>ROUND(VALUE(SUBSTITUTE(実質収支比率等に係る経年分析!J$47,"▲","-")),2)</f>
        <v>1.64</v>
      </c>
    </row>
    <row r="21" spans="1:11">
      <c r="A21" s="136" t="s">
        <v>44</v>
      </c>
      <c r="B21" s="136">
        <f>IF(ISNUMBER(VALUE(SUBSTITUTE(実質収支比率等に係る経年分析!F$49,"▲","-"))),ROUND(VALUE(SUBSTITUTE(実質収支比率等に係る経年分析!F$49,"▲","-")),2),NA())</f>
        <v>-1.24</v>
      </c>
      <c r="C21" s="136">
        <f>IF(ISNUMBER(VALUE(SUBSTITUTE(実質収支比率等に係る経年分析!G$49,"▲","-"))),ROUND(VALUE(SUBSTITUTE(実質収支比率等に係る経年分析!G$49,"▲","-")),2),NA())</f>
        <v>0.7</v>
      </c>
      <c r="D21" s="136">
        <f>IF(ISNUMBER(VALUE(SUBSTITUTE(実質収支比率等に係る経年分析!H$49,"▲","-"))),ROUND(VALUE(SUBSTITUTE(実質収支比率等に係る経年分析!H$49,"▲","-")),2),NA())</f>
        <v>-0.08</v>
      </c>
      <c r="E21" s="136">
        <f>IF(ISNUMBER(VALUE(SUBSTITUTE(実質収支比率等に係る経年分析!I$49,"▲","-"))),ROUND(VALUE(SUBSTITUTE(実質収支比率等に係る経年分析!I$49,"▲","-")),2),NA())</f>
        <v>-0.72</v>
      </c>
      <c r="F21" s="136">
        <f>IF(ISNUMBER(VALUE(SUBSTITUTE(実質収支比率等に係る経年分析!J$49,"▲","-"))),ROUND(VALUE(SUBSTITUTE(実質収支比率等に係る経年分析!J$49,"▲","-")),2),NA())</f>
        <v>-1.58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安芸市民病院事業会計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7.45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3.63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開発事業特別会計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1.1599999999999999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c r="A32" s="137" t="str">
        <f>IF(連結実質赤字比率に係る赤字・黒字の構成分析!C$38="",NA(),連結実質赤字比率に係る赤字・黒字の構成分析!C$38)</f>
        <v>競輪事業特別会計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0.26</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0.14000000000000001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0.46</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0.85</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0.72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1.1100000000000001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1.1299999999999999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0.72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3.35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64179</v>
      </c>
      <c r="E42" s="138"/>
      <c r="F42" s="138"/>
      <c r="G42" s="138">
        <f>'実質公債費比率（分子）の構造'!L$52</f>
        <v>63268</v>
      </c>
      <c r="H42" s="138"/>
      <c r="I42" s="138"/>
      <c r="J42" s="138">
        <f>'実質公債費比率（分子）の構造'!M$52</f>
        <v>66403</v>
      </c>
      <c r="K42" s="138"/>
      <c r="L42" s="138"/>
      <c r="M42" s="138">
        <f>'実質公債費比率（分子）の構造'!N$52</f>
        <v>68617</v>
      </c>
      <c r="N42" s="138"/>
      <c r="O42" s="138"/>
      <c r="P42" s="138">
        <f>'実質公債費比率（分子）の構造'!O$52</f>
        <v>69738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1493</v>
      </c>
      <c r="C44" s="138"/>
      <c r="D44" s="138"/>
      <c r="E44" s="138">
        <f>'実質公債費比率（分子）の構造'!L$50</f>
        <v>1510</v>
      </c>
      <c r="F44" s="138"/>
      <c r="G44" s="138"/>
      <c r="H44" s="138">
        <f>'実質公債費比率（分子）の構造'!M$50</f>
        <v>1261</v>
      </c>
      <c r="I44" s="138"/>
      <c r="J44" s="138"/>
      <c r="K44" s="138">
        <f>'実質公債費比率（分子）の構造'!N$50</f>
        <v>845</v>
      </c>
      <c r="L44" s="138"/>
      <c r="M44" s="138"/>
      <c r="N44" s="138">
        <f>'実質公債費比率（分子）の構造'!O$50</f>
        <v>943</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22225</v>
      </c>
      <c r="C46" s="138"/>
      <c r="D46" s="138"/>
      <c r="E46" s="138">
        <f>'実質公債費比率（分子）の構造'!L$48</f>
        <v>20900</v>
      </c>
      <c r="F46" s="138"/>
      <c r="G46" s="138"/>
      <c r="H46" s="138">
        <f>'実質公債費比率（分子）の構造'!M$48</f>
        <v>19890</v>
      </c>
      <c r="I46" s="138"/>
      <c r="J46" s="138"/>
      <c r="K46" s="138">
        <f>'実質公債費比率（分子）の構造'!N$48</f>
        <v>20703</v>
      </c>
      <c r="L46" s="138"/>
      <c r="M46" s="138"/>
      <c r="N46" s="138">
        <f>'実質公債費比率（分子）の構造'!O$48</f>
        <v>19774</v>
      </c>
      <c r="O46" s="138"/>
      <c r="P46" s="138"/>
    </row>
    <row r="47" spans="1:16">
      <c r="A47" s="138" t="s">
        <v>56</v>
      </c>
      <c r="B47" s="138">
        <f>'実質公債費比率（分子）の構造'!K$47</f>
        <v>30142</v>
      </c>
      <c r="C47" s="138"/>
      <c r="D47" s="138"/>
      <c r="E47" s="138">
        <f>'実質公債費比率（分子）の構造'!L$47</f>
        <v>28132</v>
      </c>
      <c r="F47" s="138"/>
      <c r="G47" s="138"/>
      <c r="H47" s="138">
        <f>'実質公債費比率（分子）の構造'!M$47</f>
        <v>25678</v>
      </c>
      <c r="I47" s="138"/>
      <c r="J47" s="138"/>
      <c r="K47" s="138">
        <f>'実質公債費比率（分子）の構造'!N$47</f>
        <v>22507</v>
      </c>
      <c r="L47" s="138"/>
      <c r="M47" s="138"/>
      <c r="N47" s="138">
        <f>'実質公債費比率（分子）の構造'!O$47</f>
        <v>21174</v>
      </c>
      <c r="O47" s="138"/>
      <c r="P47" s="138"/>
    </row>
    <row r="48" spans="1:16">
      <c r="A48" s="138" t="s">
        <v>57</v>
      </c>
      <c r="B48" s="138">
        <f>'実質公債費比率（分子）の構造'!K$46</f>
        <v>2610</v>
      </c>
      <c r="C48" s="138"/>
      <c r="D48" s="138"/>
      <c r="E48" s="138">
        <f>'実質公債費比率（分子）の構造'!L$46</f>
        <v>2653</v>
      </c>
      <c r="F48" s="138"/>
      <c r="G48" s="138"/>
      <c r="H48" s="138">
        <f>'実質公債費比率（分子）の構造'!M$46</f>
        <v>3204</v>
      </c>
      <c r="I48" s="138"/>
      <c r="J48" s="138"/>
      <c r="K48" s="138">
        <f>'実質公債費比率（分子）の構造'!N$46</f>
        <v>3373</v>
      </c>
      <c r="L48" s="138"/>
      <c r="M48" s="138"/>
      <c r="N48" s="138">
        <f>'実質公債費比率（分子）の構造'!O$46</f>
        <v>3391</v>
      </c>
      <c r="O48" s="138"/>
      <c r="P48" s="138"/>
    </row>
    <row r="49" spans="1:16">
      <c r="A49" s="138" t="s">
        <v>58</v>
      </c>
      <c r="B49" s="138">
        <f>'実質公債費比率（分子）の構造'!K$45</f>
        <v>43940</v>
      </c>
      <c r="C49" s="138"/>
      <c r="D49" s="138"/>
      <c r="E49" s="138">
        <f>'実質公債費比率（分子）の構造'!L$45</f>
        <v>45535</v>
      </c>
      <c r="F49" s="138"/>
      <c r="G49" s="138"/>
      <c r="H49" s="138">
        <f>'実質公債費比率（分子）の構造'!M$45</f>
        <v>51199</v>
      </c>
      <c r="I49" s="138"/>
      <c r="J49" s="138"/>
      <c r="K49" s="138">
        <f>'実質公債費比率（分子）の構造'!N$45</f>
        <v>55491</v>
      </c>
      <c r="L49" s="138"/>
      <c r="M49" s="138"/>
      <c r="N49" s="138">
        <f>'実質公債費比率（分子）の構造'!O$45</f>
        <v>58157</v>
      </c>
      <c r="O49" s="138"/>
      <c r="P49" s="138"/>
    </row>
    <row r="50" spans="1:16">
      <c r="A50" s="138" t="s">
        <v>59</v>
      </c>
      <c r="B50" s="138" t="e">
        <f>NA()</f>
        <v>#N/A</v>
      </c>
      <c r="C50" s="138">
        <f>IF(ISNUMBER('実質公債費比率（分子）の構造'!K$53),'実質公債費比率（分子）の構造'!K$53,NA())</f>
        <v>36231</v>
      </c>
      <c r="D50" s="138" t="e">
        <f>NA()</f>
        <v>#N/A</v>
      </c>
      <c r="E50" s="138" t="e">
        <f>NA()</f>
        <v>#N/A</v>
      </c>
      <c r="F50" s="138">
        <f>IF(ISNUMBER('実質公債費比率（分子）の構造'!L$53),'実質公債費比率（分子）の構造'!L$53,NA())</f>
        <v>35462</v>
      </c>
      <c r="G50" s="138" t="e">
        <f>NA()</f>
        <v>#N/A</v>
      </c>
      <c r="H50" s="138" t="e">
        <f>NA()</f>
        <v>#N/A</v>
      </c>
      <c r="I50" s="138">
        <f>IF(ISNUMBER('実質公債費比率（分子）の構造'!M$53),'実質公債費比率（分子）の構造'!M$53,NA())</f>
        <v>34829</v>
      </c>
      <c r="J50" s="138" t="e">
        <f>NA()</f>
        <v>#N/A</v>
      </c>
      <c r="K50" s="138" t="e">
        <f>NA()</f>
        <v>#N/A</v>
      </c>
      <c r="L50" s="138">
        <f>IF(ISNUMBER('実質公債費比率（分子）の構造'!N$53),'実質公債費比率（分子）の構造'!N$53,NA())</f>
        <v>34302</v>
      </c>
      <c r="M50" s="138" t="e">
        <f>NA()</f>
        <v>#N/A</v>
      </c>
      <c r="N50" s="138" t="e">
        <f>NA()</f>
        <v>#N/A</v>
      </c>
      <c r="O50" s="138">
        <f>IF(ISNUMBER('実質公債費比率（分子）の構造'!O$53),'実質公債費比率（分子）の構造'!O$53,NA())</f>
        <v>33701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641099</v>
      </c>
      <c r="E56" s="137"/>
      <c r="F56" s="137"/>
      <c r="G56" s="137">
        <f>'将来負担比率（分子）の構造'!J$52</f>
        <v>652767</v>
      </c>
      <c r="H56" s="137"/>
      <c r="I56" s="137"/>
      <c r="J56" s="137">
        <f>'将来負担比率（分子）の構造'!K$52</f>
        <v>663237</v>
      </c>
      <c r="K56" s="137"/>
      <c r="L56" s="137"/>
      <c r="M56" s="137">
        <f>'将来負担比率（分子）の構造'!L$52</f>
        <v>671522</v>
      </c>
      <c r="N56" s="137"/>
      <c r="O56" s="137"/>
      <c r="P56" s="137">
        <f>'将来負担比率（分子）の構造'!M$52</f>
        <v>671186</v>
      </c>
    </row>
    <row r="57" spans="1:16">
      <c r="A57" s="137" t="s">
        <v>36</v>
      </c>
      <c r="B57" s="137"/>
      <c r="C57" s="137"/>
      <c r="D57" s="137">
        <f>'将来負担比率（分子）の構造'!I$51</f>
        <v>190562</v>
      </c>
      <c r="E57" s="137"/>
      <c r="F57" s="137"/>
      <c r="G57" s="137">
        <f>'将来負担比率（分子）の構造'!J$51</f>
        <v>185466</v>
      </c>
      <c r="H57" s="137"/>
      <c r="I57" s="137"/>
      <c r="J57" s="137">
        <f>'将来負担比率（分子）の構造'!K$51</f>
        <v>197813</v>
      </c>
      <c r="K57" s="137"/>
      <c r="L57" s="137"/>
      <c r="M57" s="137">
        <f>'将来負担比率（分子）の構造'!L$51</f>
        <v>192534</v>
      </c>
      <c r="N57" s="137"/>
      <c r="O57" s="137"/>
      <c r="P57" s="137">
        <f>'将来負担比率（分子）の構造'!M$51</f>
        <v>189528</v>
      </c>
    </row>
    <row r="58" spans="1:16">
      <c r="A58" s="137" t="s">
        <v>35</v>
      </c>
      <c r="B58" s="137"/>
      <c r="C58" s="137"/>
      <c r="D58" s="137">
        <f>'将来負担比率（分子）の構造'!I$50</f>
        <v>130934</v>
      </c>
      <c r="E58" s="137"/>
      <c r="F58" s="137"/>
      <c r="G58" s="137">
        <f>'将来負担比率（分子）の構造'!J$50</f>
        <v>138182</v>
      </c>
      <c r="H58" s="137"/>
      <c r="I58" s="137"/>
      <c r="J58" s="137">
        <f>'将来負担比率（分子）の構造'!K$50</f>
        <v>129267</v>
      </c>
      <c r="K58" s="137"/>
      <c r="L58" s="137"/>
      <c r="M58" s="137">
        <f>'将来負担比率（分子）の構造'!L$50</f>
        <v>121281</v>
      </c>
      <c r="N58" s="137"/>
      <c r="O58" s="137"/>
      <c r="P58" s="137">
        <f>'将来負担比率（分子）の構造'!M$50</f>
        <v>115535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21183</v>
      </c>
      <c r="C61" s="137"/>
      <c r="D61" s="137"/>
      <c r="E61" s="137">
        <f>'将来負担比率（分子）の構造'!J$46</f>
        <v>15853</v>
      </c>
      <c r="F61" s="137"/>
      <c r="G61" s="137"/>
      <c r="H61" s="137">
        <f>'将来負担比率（分子）の構造'!K$46</f>
        <v>15851</v>
      </c>
      <c r="I61" s="137"/>
      <c r="J61" s="137"/>
      <c r="K61" s="137">
        <f>'将来負担比率（分子）の構造'!L$46</f>
        <v>16291</v>
      </c>
      <c r="L61" s="137"/>
      <c r="M61" s="137"/>
      <c r="N61" s="137">
        <f>'将来負担比率（分子）の構造'!M$46</f>
        <v>18084</v>
      </c>
      <c r="O61" s="137"/>
      <c r="P61" s="137"/>
    </row>
    <row r="62" spans="1:16">
      <c r="A62" s="137" t="s">
        <v>29</v>
      </c>
      <c r="B62" s="137">
        <f>'将来負担比率（分子）の構造'!I$45</f>
        <v>87282</v>
      </c>
      <c r="C62" s="137"/>
      <c r="D62" s="137"/>
      <c r="E62" s="137">
        <f>'将来負担比率（分子）の構造'!J$45</f>
        <v>83976</v>
      </c>
      <c r="F62" s="137"/>
      <c r="G62" s="137"/>
      <c r="H62" s="137">
        <f>'将来負担比率（分子）の構造'!K$45</f>
        <v>79283</v>
      </c>
      <c r="I62" s="137"/>
      <c r="J62" s="137"/>
      <c r="K62" s="137">
        <f>'将来負担比率（分子）の構造'!L$45</f>
        <v>73663</v>
      </c>
      <c r="L62" s="137"/>
      <c r="M62" s="137"/>
      <c r="N62" s="137">
        <f>'将来負担比率（分子）の構造'!M$45</f>
        <v>69761</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319528</v>
      </c>
      <c r="C64" s="137"/>
      <c r="D64" s="137"/>
      <c r="E64" s="137">
        <f>'将来負担比率（分子）の構造'!J$43</f>
        <v>311526</v>
      </c>
      <c r="F64" s="137"/>
      <c r="G64" s="137"/>
      <c r="H64" s="137">
        <f>'将来負担比率（分子）の構造'!K$43</f>
        <v>278771</v>
      </c>
      <c r="I64" s="137"/>
      <c r="J64" s="137"/>
      <c r="K64" s="137">
        <f>'将来負担比率（分子）の構造'!L$43</f>
        <v>273017</v>
      </c>
      <c r="L64" s="137"/>
      <c r="M64" s="137"/>
      <c r="N64" s="137">
        <f>'将来負担比率（分子）の構造'!M$43</f>
        <v>269240</v>
      </c>
      <c r="O64" s="137"/>
      <c r="P64" s="137"/>
    </row>
    <row r="65" spans="1:16">
      <c r="A65" s="137" t="s">
        <v>26</v>
      </c>
      <c r="B65" s="137">
        <f>'将来負担比率（分子）の構造'!I$42</f>
        <v>5205</v>
      </c>
      <c r="C65" s="137"/>
      <c r="D65" s="137"/>
      <c r="E65" s="137">
        <f>'将来負担比率（分子）の構造'!J$42</f>
        <v>3852</v>
      </c>
      <c r="F65" s="137"/>
      <c r="G65" s="137"/>
      <c r="H65" s="137">
        <f>'将来負担比率（分子）の構造'!K$42</f>
        <v>2735</v>
      </c>
      <c r="I65" s="137"/>
      <c r="J65" s="137"/>
      <c r="K65" s="137">
        <f>'将来負担比率（分子）の構造'!L$42</f>
        <v>1792</v>
      </c>
      <c r="L65" s="137"/>
      <c r="M65" s="137"/>
      <c r="N65" s="137">
        <f>'将来負担比率（分子）の構造'!M$42</f>
        <v>1418</v>
      </c>
      <c r="O65" s="137"/>
      <c r="P65" s="137"/>
    </row>
    <row r="66" spans="1:16">
      <c r="A66" s="137" t="s">
        <v>25</v>
      </c>
      <c r="B66" s="137">
        <f>'将来負担比率（分子）の構造'!I$41</f>
        <v>1074020</v>
      </c>
      <c r="C66" s="137"/>
      <c r="D66" s="137"/>
      <c r="E66" s="137">
        <f>'将来負担比率（分子）の構造'!J$41</f>
        <v>1088912</v>
      </c>
      <c r="F66" s="137"/>
      <c r="G66" s="137"/>
      <c r="H66" s="137">
        <f>'将来負担比率（分子）の構造'!K$41</f>
        <v>1138579</v>
      </c>
      <c r="I66" s="137"/>
      <c r="J66" s="137"/>
      <c r="K66" s="137">
        <f>'将来負担比率（分子）の構造'!L$41</f>
        <v>1140786</v>
      </c>
      <c r="L66" s="137"/>
      <c r="M66" s="137"/>
      <c r="N66" s="137">
        <f>'将来負担比率（分子）の構造'!M$41</f>
        <v>1139857</v>
      </c>
      <c r="O66" s="137"/>
      <c r="P66" s="137"/>
    </row>
    <row r="67" spans="1:16">
      <c r="A67" s="137" t="s">
        <v>63</v>
      </c>
      <c r="B67" s="137" t="e">
        <f>NA()</f>
        <v>#N/A</v>
      </c>
      <c r="C67" s="137">
        <f>IF(ISNUMBER('将来負担比率（分子）の構造'!I$53), IF('将来負担比率（分子）の構造'!I$53 &lt; 0, 0, '将来負担比率（分子）の構造'!I$53), NA())</f>
        <v>544624</v>
      </c>
      <c r="D67" s="137" t="e">
        <f>NA()</f>
        <v>#N/A</v>
      </c>
      <c r="E67" s="137" t="e">
        <f>NA()</f>
        <v>#N/A</v>
      </c>
      <c r="F67" s="137">
        <f>IF(ISNUMBER('将来負担比率（分子）の構造'!J$53), IF('将来負担比率（分子）の構造'!J$53 &lt; 0, 0, '将来負担比率（分子）の構造'!J$53), NA())</f>
        <v>527704</v>
      </c>
      <c r="G67" s="137" t="e">
        <f>NA()</f>
        <v>#N/A</v>
      </c>
      <c r="H67" s="137" t="e">
        <f>NA()</f>
        <v>#N/A</v>
      </c>
      <c r="I67" s="137">
        <f>IF(ISNUMBER('将来負担比率（分子）の構造'!K$53), IF('将来負担比率（分子）の構造'!K$53 &lt; 0, 0, '将来負担比率（分子）の構造'!K$53), NA())</f>
        <v>524903</v>
      </c>
      <c r="J67" s="137" t="e">
        <f>NA()</f>
        <v>#N/A</v>
      </c>
      <c r="K67" s="137" t="e">
        <f>NA()</f>
        <v>#N/A</v>
      </c>
      <c r="L67" s="137">
        <f>IF(ISNUMBER('将来負担比率（分子）の構造'!L$53), IF('将来負担比率（分子）の構造'!L$53 &lt; 0, 0, '将来負担比率（分子）の構造'!L$53), NA())</f>
        <v>520213</v>
      </c>
      <c r="M67" s="137" t="e">
        <f>NA()</f>
        <v>#N/A</v>
      </c>
      <c r="N67" s="137" t="e">
        <f>NA()</f>
        <v>#N/A</v>
      </c>
      <c r="O67" s="137">
        <f>IF(ISNUMBER('将来負担比率（分子）の構造'!M$53), IF('将来負担比率（分子）の構造'!M$53 &lt; 0, 0, '将来負担比率（分子）の構造'!M$53), NA())</f>
        <v>522113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208883958</v>
      </c>
      <c r="S5" s="615"/>
      <c r="T5" s="615"/>
      <c r="U5" s="615"/>
      <c r="V5" s="615"/>
      <c r="W5" s="615"/>
      <c r="X5" s="615"/>
      <c r="Y5" s="616"/>
      <c r="Z5" s="617">
        <v>36.200000000000003</v>
      </c>
      <c r="AA5" s="617"/>
      <c r="AB5" s="617"/>
      <c r="AC5" s="617"/>
      <c r="AD5" s="618">
        <v>192910214</v>
      </c>
      <c r="AE5" s="618"/>
      <c r="AF5" s="618"/>
      <c r="AG5" s="618"/>
      <c r="AH5" s="618"/>
      <c r="AI5" s="618"/>
      <c r="AJ5" s="618"/>
      <c r="AK5" s="618"/>
      <c r="AL5" s="619">
        <v>73.900000000000006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186282331</v>
      </c>
      <c r="BH5" s="626"/>
      <c r="BI5" s="626"/>
      <c r="BJ5" s="626"/>
      <c r="BK5" s="626"/>
      <c r="BL5" s="626"/>
      <c r="BM5" s="626"/>
      <c r="BN5" s="627"/>
      <c r="BO5" s="628">
        <v>89.2</v>
      </c>
      <c r="BP5" s="628"/>
      <c r="BQ5" s="628"/>
      <c r="BR5" s="628"/>
      <c r="BS5" s="629">
        <v>3761000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3365374</v>
      </c>
      <c r="S6" s="626"/>
      <c r="T6" s="626"/>
      <c r="U6" s="626"/>
      <c r="V6" s="626"/>
      <c r="W6" s="626"/>
      <c r="X6" s="626"/>
      <c r="Y6" s="627"/>
      <c r="Z6" s="628">
        <v>0.6</v>
      </c>
      <c r="AA6" s="628"/>
      <c r="AB6" s="628"/>
      <c r="AC6" s="628"/>
      <c r="AD6" s="629">
        <v>3365374</v>
      </c>
      <c r="AE6" s="629"/>
      <c r="AF6" s="629"/>
      <c r="AG6" s="629"/>
      <c r="AH6" s="629"/>
      <c r="AI6" s="629"/>
      <c r="AJ6" s="629"/>
      <c r="AK6" s="629"/>
      <c r="AL6" s="630">
        <v>1.3</v>
      </c>
      <c r="AM6" s="631"/>
      <c r="AN6" s="631"/>
      <c r="AO6" s="632"/>
      <c r="AP6" s="622" t="s">
        <v>214</v>
      </c>
      <c r="AQ6" s="623"/>
      <c r="AR6" s="623"/>
      <c r="AS6" s="623"/>
      <c r="AT6" s="623"/>
      <c r="AU6" s="623"/>
      <c r="AV6" s="623"/>
      <c r="AW6" s="623"/>
      <c r="AX6" s="623"/>
      <c r="AY6" s="623"/>
      <c r="AZ6" s="623"/>
      <c r="BA6" s="623"/>
      <c r="BB6" s="623"/>
      <c r="BC6" s="623"/>
      <c r="BD6" s="623"/>
      <c r="BE6" s="623"/>
      <c r="BF6" s="624"/>
      <c r="BG6" s="625">
        <v>186282331</v>
      </c>
      <c r="BH6" s="626"/>
      <c r="BI6" s="626"/>
      <c r="BJ6" s="626"/>
      <c r="BK6" s="626"/>
      <c r="BL6" s="626"/>
      <c r="BM6" s="626"/>
      <c r="BN6" s="627"/>
      <c r="BO6" s="628">
        <v>89.2</v>
      </c>
      <c r="BP6" s="628"/>
      <c r="BQ6" s="628"/>
      <c r="BR6" s="628"/>
      <c r="BS6" s="629">
        <v>3761000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1597914</v>
      </c>
      <c r="CS6" s="626"/>
      <c r="CT6" s="626"/>
      <c r="CU6" s="626"/>
      <c r="CV6" s="626"/>
      <c r="CW6" s="626"/>
      <c r="CX6" s="626"/>
      <c r="CY6" s="627"/>
      <c r="CZ6" s="628">
        <v>0.3</v>
      </c>
      <c r="DA6" s="628"/>
      <c r="DB6" s="628"/>
      <c r="DC6" s="628"/>
      <c r="DD6" s="634">
        <v>2430</v>
      </c>
      <c r="DE6" s="626"/>
      <c r="DF6" s="626"/>
      <c r="DG6" s="626"/>
      <c r="DH6" s="626"/>
      <c r="DI6" s="626"/>
      <c r="DJ6" s="626"/>
      <c r="DK6" s="626"/>
      <c r="DL6" s="626"/>
      <c r="DM6" s="626"/>
      <c r="DN6" s="626"/>
      <c r="DO6" s="626"/>
      <c r="DP6" s="627"/>
      <c r="DQ6" s="634">
        <v>1597910</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208744</v>
      </c>
      <c r="S7" s="626"/>
      <c r="T7" s="626"/>
      <c r="U7" s="626"/>
      <c r="V7" s="626"/>
      <c r="W7" s="626"/>
      <c r="X7" s="626"/>
      <c r="Y7" s="627"/>
      <c r="Z7" s="628">
        <v>0</v>
      </c>
      <c r="AA7" s="628"/>
      <c r="AB7" s="628"/>
      <c r="AC7" s="628"/>
      <c r="AD7" s="629">
        <v>208744</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97981590</v>
      </c>
      <c r="BH7" s="626"/>
      <c r="BI7" s="626"/>
      <c r="BJ7" s="626"/>
      <c r="BK7" s="626"/>
      <c r="BL7" s="626"/>
      <c r="BM7" s="626"/>
      <c r="BN7" s="627"/>
      <c r="BO7" s="628">
        <v>46.9</v>
      </c>
      <c r="BP7" s="628"/>
      <c r="BQ7" s="628"/>
      <c r="BR7" s="628"/>
      <c r="BS7" s="629">
        <v>3761000</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31478959</v>
      </c>
      <c r="CS7" s="626"/>
      <c r="CT7" s="626"/>
      <c r="CU7" s="626"/>
      <c r="CV7" s="626"/>
      <c r="CW7" s="626"/>
      <c r="CX7" s="626"/>
      <c r="CY7" s="627"/>
      <c r="CZ7" s="628">
        <v>5.5</v>
      </c>
      <c r="DA7" s="628"/>
      <c r="DB7" s="628"/>
      <c r="DC7" s="628"/>
      <c r="DD7" s="634">
        <v>656839</v>
      </c>
      <c r="DE7" s="626"/>
      <c r="DF7" s="626"/>
      <c r="DG7" s="626"/>
      <c r="DH7" s="626"/>
      <c r="DI7" s="626"/>
      <c r="DJ7" s="626"/>
      <c r="DK7" s="626"/>
      <c r="DL7" s="626"/>
      <c r="DM7" s="626"/>
      <c r="DN7" s="626"/>
      <c r="DO7" s="626"/>
      <c r="DP7" s="627"/>
      <c r="DQ7" s="634">
        <v>26966964</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670517</v>
      </c>
      <c r="S8" s="626"/>
      <c r="T8" s="626"/>
      <c r="U8" s="626"/>
      <c r="V8" s="626"/>
      <c r="W8" s="626"/>
      <c r="X8" s="626"/>
      <c r="Y8" s="627"/>
      <c r="Z8" s="628">
        <v>0.1</v>
      </c>
      <c r="AA8" s="628"/>
      <c r="AB8" s="628"/>
      <c r="AC8" s="628"/>
      <c r="AD8" s="629">
        <v>670517</v>
      </c>
      <c r="AE8" s="629"/>
      <c r="AF8" s="629"/>
      <c r="AG8" s="629"/>
      <c r="AH8" s="629"/>
      <c r="AI8" s="629"/>
      <c r="AJ8" s="629"/>
      <c r="AK8" s="629"/>
      <c r="AL8" s="630">
        <v>0.3</v>
      </c>
      <c r="AM8" s="631"/>
      <c r="AN8" s="631"/>
      <c r="AO8" s="632"/>
      <c r="AP8" s="622" t="s">
        <v>220</v>
      </c>
      <c r="AQ8" s="623"/>
      <c r="AR8" s="623"/>
      <c r="AS8" s="623"/>
      <c r="AT8" s="623"/>
      <c r="AU8" s="623"/>
      <c r="AV8" s="623"/>
      <c r="AW8" s="623"/>
      <c r="AX8" s="623"/>
      <c r="AY8" s="623"/>
      <c r="AZ8" s="623"/>
      <c r="BA8" s="623"/>
      <c r="BB8" s="623"/>
      <c r="BC8" s="623"/>
      <c r="BD8" s="623"/>
      <c r="BE8" s="623"/>
      <c r="BF8" s="624"/>
      <c r="BG8" s="625">
        <v>2031454</v>
      </c>
      <c r="BH8" s="626"/>
      <c r="BI8" s="626"/>
      <c r="BJ8" s="626"/>
      <c r="BK8" s="626"/>
      <c r="BL8" s="626"/>
      <c r="BM8" s="626"/>
      <c r="BN8" s="627"/>
      <c r="BO8" s="628">
        <v>1</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201437539</v>
      </c>
      <c r="CS8" s="626"/>
      <c r="CT8" s="626"/>
      <c r="CU8" s="626"/>
      <c r="CV8" s="626"/>
      <c r="CW8" s="626"/>
      <c r="CX8" s="626"/>
      <c r="CY8" s="627"/>
      <c r="CZ8" s="628">
        <v>35.200000000000003</v>
      </c>
      <c r="DA8" s="628"/>
      <c r="DB8" s="628"/>
      <c r="DC8" s="628"/>
      <c r="DD8" s="634">
        <v>2968742</v>
      </c>
      <c r="DE8" s="626"/>
      <c r="DF8" s="626"/>
      <c r="DG8" s="626"/>
      <c r="DH8" s="626"/>
      <c r="DI8" s="626"/>
      <c r="DJ8" s="626"/>
      <c r="DK8" s="626"/>
      <c r="DL8" s="626"/>
      <c r="DM8" s="626"/>
      <c r="DN8" s="626"/>
      <c r="DO8" s="626"/>
      <c r="DP8" s="627"/>
      <c r="DQ8" s="634">
        <v>94467453</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367971</v>
      </c>
      <c r="S9" s="626"/>
      <c r="T9" s="626"/>
      <c r="U9" s="626"/>
      <c r="V9" s="626"/>
      <c r="W9" s="626"/>
      <c r="X9" s="626"/>
      <c r="Y9" s="627"/>
      <c r="Z9" s="628">
        <v>0.1</v>
      </c>
      <c r="AA9" s="628"/>
      <c r="AB9" s="628"/>
      <c r="AC9" s="628"/>
      <c r="AD9" s="629">
        <v>367971</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71367497</v>
      </c>
      <c r="BH9" s="626"/>
      <c r="BI9" s="626"/>
      <c r="BJ9" s="626"/>
      <c r="BK9" s="626"/>
      <c r="BL9" s="626"/>
      <c r="BM9" s="626"/>
      <c r="BN9" s="627"/>
      <c r="BO9" s="628">
        <v>34.200000000000003</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68147240</v>
      </c>
      <c r="CS9" s="626"/>
      <c r="CT9" s="626"/>
      <c r="CU9" s="626"/>
      <c r="CV9" s="626"/>
      <c r="CW9" s="626"/>
      <c r="CX9" s="626"/>
      <c r="CY9" s="627"/>
      <c r="CZ9" s="628">
        <v>11.9</v>
      </c>
      <c r="DA9" s="628"/>
      <c r="DB9" s="628"/>
      <c r="DC9" s="628"/>
      <c r="DD9" s="634">
        <v>3185111</v>
      </c>
      <c r="DE9" s="626"/>
      <c r="DF9" s="626"/>
      <c r="DG9" s="626"/>
      <c r="DH9" s="626"/>
      <c r="DI9" s="626"/>
      <c r="DJ9" s="626"/>
      <c r="DK9" s="626"/>
      <c r="DL9" s="626"/>
      <c r="DM9" s="626"/>
      <c r="DN9" s="626"/>
      <c r="DO9" s="626"/>
      <c r="DP9" s="627"/>
      <c r="DQ9" s="634">
        <v>29992019</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21486050</v>
      </c>
      <c r="S10" s="626"/>
      <c r="T10" s="626"/>
      <c r="U10" s="626"/>
      <c r="V10" s="626"/>
      <c r="W10" s="626"/>
      <c r="X10" s="626"/>
      <c r="Y10" s="627"/>
      <c r="Z10" s="628">
        <v>3.7</v>
      </c>
      <c r="AA10" s="628"/>
      <c r="AB10" s="628"/>
      <c r="AC10" s="628"/>
      <c r="AD10" s="629">
        <v>21486050</v>
      </c>
      <c r="AE10" s="629"/>
      <c r="AF10" s="629"/>
      <c r="AG10" s="629"/>
      <c r="AH10" s="629"/>
      <c r="AI10" s="629"/>
      <c r="AJ10" s="629"/>
      <c r="AK10" s="629"/>
      <c r="AL10" s="630">
        <v>8.1999999999999993</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4911545</v>
      </c>
      <c r="BH10" s="626"/>
      <c r="BI10" s="626"/>
      <c r="BJ10" s="626"/>
      <c r="BK10" s="626"/>
      <c r="BL10" s="626"/>
      <c r="BM10" s="626"/>
      <c r="BN10" s="627"/>
      <c r="BO10" s="628">
        <v>2.4</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1025095</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649471</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59112</v>
      </c>
      <c r="S11" s="626"/>
      <c r="T11" s="626"/>
      <c r="U11" s="626"/>
      <c r="V11" s="626"/>
      <c r="W11" s="626"/>
      <c r="X11" s="626"/>
      <c r="Y11" s="627"/>
      <c r="Z11" s="628">
        <v>0</v>
      </c>
      <c r="AA11" s="628"/>
      <c r="AB11" s="628"/>
      <c r="AC11" s="628"/>
      <c r="AD11" s="629">
        <v>59112</v>
      </c>
      <c r="AE11" s="629"/>
      <c r="AF11" s="629"/>
      <c r="AG11" s="629"/>
      <c r="AH11" s="629"/>
      <c r="AI11" s="629"/>
      <c r="AJ11" s="629"/>
      <c r="AK11" s="629"/>
      <c r="AL11" s="630">
        <v>0</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19671094</v>
      </c>
      <c r="BH11" s="626"/>
      <c r="BI11" s="626"/>
      <c r="BJ11" s="626"/>
      <c r="BK11" s="626"/>
      <c r="BL11" s="626"/>
      <c r="BM11" s="626"/>
      <c r="BN11" s="627"/>
      <c r="BO11" s="628">
        <v>9.4</v>
      </c>
      <c r="BP11" s="628"/>
      <c r="BQ11" s="628"/>
      <c r="BR11" s="628"/>
      <c r="BS11" s="634">
        <v>3761000</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4892441</v>
      </c>
      <c r="CS11" s="626"/>
      <c r="CT11" s="626"/>
      <c r="CU11" s="626"/>
      <c r="CV11" s="626"/>
      <c r="CW11" s="626"/>
      <c r="CX11" s="626"/>
      <c r="CY11" s="627"/>
      <c r="CZ11" s="628">
        <v>0.9</v>
      </c>
      <c r="DA11" s="628"/>
      <c r="DB11" s="628"/>
      <c r="DC11" s="628"/>
      <c r="DD11" s="634">
        <v>1994934</v>
      </c>
      <c r="DE11" s="626"/>
      <c r="DF11" s="626"/>
      <c r="DG11" s="626"/>
      <c r="DH11" s="626"/>
      <c r="DI11" s="626"/>
      <c r="DJ11" s="626"/>
      <c r="DK11" s="626"/>
      <c r="DL11" s="626"/>
      <c r="DM11" s="626"/>
      <c r="DN11" s="626"/>
      <c r="DO11" s="626"/>
      <c r="DP11" s="627"/>
      <c r="DQ11" s="634">
        <v>3936047</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78563270</v>
      </c>
      <c r="BH12" s="626"/>
      <c r="BI12" s="626"/>
      <c r="BJ12" s="626"/>
      <c r="BK12" s="626"/>
      <c r="BL12" s="626"/>
      <c r="BM12" s="626"/>
      <c r="BN12" s="627"/>
      <c r="BO12" s="628">
        <v>37.6</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19838523</v>
      </c>
      <c r="CS12" s="626"/>
      <c r="CT12" s="626"/>
      <c r="CU12" s="626"/>
      <c r="CV12" s="626"/>
      <c r="CW12" s="626"/>
      <c r="CX12" s="626"/>
      <c r="CY12" s="627"/>
      <c r="CZ12" s="628">
        <v>3.5</v>
      </c>
      <c r="DA12" s="628"/>
      <c r="DB12" s="628"/>
      <c r="DC12" s="628"/>
      <c r="DD12" s="634">
        <v>396639</v>
      </c>
      <c r="DE12" s="626"/>
      <c r="DF12" s="626"/>
      <c r="DG12" s="626"/>
      <c r="DH12" s="626"/>
      <c r="DI12" s="626"/>
      <c r="DJ12" s="626"/>
      <c r="DK12" s="626"/>
      <c r="DL12" s="626"/>
      <c r="DM12" s="626"/>
      <c r="DN12" s="626"/>
      <c r="DO12" s="626"/>
      <c r="DP12" s="627"/>
      <c r="DQ12" s="634">
        <v>4173510</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734359</v>
      </c>
      <c r="S13" s="626"/>
      <c r="T13" s="626"/>
      <c r="U13" s="626"/>
      <c r="V13" s="626"/>
      <c r="W13" s="626"/>
      <c r="X13" s="626"/>
      <c r="Y13" s="627"/>
      <c r="Z13" s="628">
        <v>0.1</v>
      </c>
      <c r="AA13" s="628"/>
      <c r="AB13" s="628"/>
      <c r="AC13" s="628"/>
      <c r="AD13" s="629">
        <v>734359</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78036979</v>
      </c>
      <c r="BH13" s="626"/>
      <c r="BI13" s="626"/>
      <c r="BJ13" s="626"/>
      <c r="BK13" s="626"/>
      <c r="BL13" s="626"/>
      <c r="BM13" s="626"/>
      <c r="BN13" s="627"/>
      <c r="BO13" s="628">
        <v>37.4</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99621648</v>
      </c>
      <c r="CS13" s="626"/>
      <c r="CT13" s="626"/>
      <c r="CU13" s="626"/>
      <c r="CV13" s="626"/>
      <c r="CW13" s="626"/>
      <c r="CX13" s="626"/>
      <c r="CY13" s="627"/>
      <c r="CZ13" s="628">
        <v>17.399999999999999</v>
      </c>
      <c r="DA13" s="628"/>
      <c r="DB13" s="628"/>
      <c r="DC13" s="628"/>
      <c r="DD13" s="634">
        <v>44949291</v>
      </c>
      <c r="DE13" s="626"/>
      <c r="DF13" s="626"/>
      <c r="DG13" s="626"/>
      <c r="DH13" s="626"/>
      <c r="DI13" s="626"/>
      <c r="DJ13" s="626"/>
      <c r="DK13" s="626"/>
      <c r="DL13" s="626"/>
      <c r="DM13" s="626"/>
      <c r="DN13" s="626"/>
      <c r="DO13" s="626"/>
      <c r="DP13" s="627"/>
      <c r="DQ13" s="634">
        <v>39740467</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v>5435231</v>
      </c>
      <c r="S14" s="626"/>
      <c r="T14" s="626"/>
      <c r="U14" s="626"/>
      <c r="V14" s="626"/>
      <c r="W14" s="626"/>
      <c r="X14" s="626"/>
      <c r="Y14" s="627"/>
      <c r="Z14" s="628">
        <v>0.9</v>
      </c>
      <c r="AA14" s="628"/>
      <c r="AB14" s="628"/>
      <c r="AC14" s="628"/>
      <c r="AD14" s="629">
        <v>5435231</v>
      </c>
      <c r="AE14" s="629"/>
      <c r="AF14" s="629"/>
      <c r="AG14" s="629"/>
      <c r="AH14" s="629"/>
      <c r="AI14" s="629"/>
      <c r="AJ14" s="629"/>
      <c r="AK14" s="629"/>
      <c r="AL14" s="630">
        <v>2.1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1859093</v>
      </c>
      <c r="BH14" s="626"/>
      <c r="BI14" s="626"/>
      <c r="BJ14" s="626"/>
      <c r="BK14" s="626"/>
      <c r="BL14" s="626"/>
      <c r="BM14" s="626"/>
      <c r="BN14" s="627"/>
      <c r="BO14" s="628">
        <v>0.9</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14452361</v>
      </c>
      <c r="CS14" s="626"/>
      <c r="CT14" s="626"/>
      <c r="CU14" s="626"/>
      <c r="CV14" s="626"/>
      <c r="CW14" s="626"/>
      <c r="CX14" s="626"/>
      <c r="CY14" s="627"/>
      <c r="CZ14" s="628">
        <v>2.5</v>
      </c>
      <c r="DA14" s="628"/>
      <c r="DB14" s="628"/>
      <c r="DC14" s="628"/>
      <c r="DD14" s="634">
        <v>1950324</v>
      </c>
      <c r="DE14" s="626"/>
      <c r="DF14" s="626"/>
      <c r="DG14" s="626"/>
      <c r="DH14" s="626"/>
      <c r="DI14" s="626"/>
      <c r="DJ14" s="626"/>
      <c r="DK14" s="626"/>
      <c r="DL14" s="626"/>
      <c r="DM14" s="626"/>
      <c r="DN14" s="626"/>
      <c r="DO14" s="626"/>
      <c r="DP14" s="627"/>
      <c r="DQ14" s="634">
        <v>11381520</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703117</v>
      </c>
      <c r="S15" s="626"/>
      <c r="T15" s="626"/>
      <c r="U15" s="626"/>
      <c r="V15" s="626"/>
      <c r="W15" s="626"/>
      <c r="X15" s="626"/>
      <c r="Y15" s="627"/>
      <c r="Z15" s="628">
        <v>0.1</v>
      </c>
      <c r="AA15" s="628"/>
      <c r="AB15" s="628"/>
      <c r="AC15" s="628"/>
      <c r="AD15" s="629">
        <v>703117</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7876784</v>
      </c>
      <c r="BH15" s="626"/>
      <c r="BI15" s="626"/>
      <c r="BJ15" s="626"/>
      <c r="BK15" s="626"/>
      <c r="BL15" s="626"/>
      <c r="BM15" s="626"/>
      <c r="BN15" s="627"/>
      <c r="BO15" s="628">
        <v>3.8</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54140775</v>
      </c>
      <c r="CS15" s="626"/>
      <c r="CT15" s="626"/>
      <c r="CU15" s="626"/>
      <c r="CV15" s="626"/>
      <c r="CW15" s="626"/>
      <c r="CX15" s="626"/>
      <c r="CY15" s="627"/>
      <c r="CZ15" s="628">
        <v>9.5</v>
      </c>
      <c r="DA15" s="628"/>
      <c r="DB15" s="628"/>
      <c r="DC15" s="628"/>
      <c r="DD15" s="634">
        <v>10001966</v>
      </c>
      <c r="DE15" s="626"/>
      <c r="DF15" s="626"/>
      <c r="DG15" s="626"/>
      <c r="DH15" s="626"/>
      <c r="DI15" s="626"/>
      <c r="DJ15" s="626"/>
      <c r="DK15" s="626"/>
      <c r="DL15" s="626"/>
      <c r="DM15" s="626"/>
      <c r="DN15" s="626"/>
      <c r="DO15" s="626"/>
      <c r="DP15" s="627"/>
      <c r="DQ15" s="634">
        <v>42513106</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34624743</v>
      </c>
      <c r="S16" s="626"/>
      <c r="T16" s="626"/>
      <c r="U16" s="626"/>
      <c r="V16" s="626"/>
      <c r="W16" s="626"/>
      <c r="X16" s="626"/>
      <c r="Y16" s="627"/>
      <c r="Z16" s="628">
        <v>6</v>
      </c>
      <c r="AA16" s="628"/>
      <c r="AB16" s="628"/>
      <c r="AC16" s="628"/>
      <c r="AD16" s="629">
        <v>33270357</v>
      </c>
      <c r="AE16" s="629"/>
      <c r="AF16" s="629"/>
      <c r="AG16" s="629"/>
      <c r="AH16" s="629"/>
      <c r="AI16" s="629"/>
      <c r="AJ16" s="629"/>
      <c r="AK16" s="629"/>
      <c r="AL16" s="630">
        <v>12.8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1113748</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58616</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33270357</v>
      </c>
      <c r="S17" s="626"/>
      <c r="T17" s="626"/>
      <c r="U17" s="626"/>
      <c r="V17" s="626"/>
      <c r="W17" s="626"/>
      <c r="X17" s="626"/>
      <c r="Y17" s="627"/>
      <c r="Z17" s="628">
        <v>5.8</v>
      </c>
      <c r="AA17" s="628"/>
      <c r="AB17" s="628"/>
      <c r="AC17" s="628"/>
      <c r="AD17" s="629">
        <v>33270357</v>
      </c>
      <c r="AE17" s="629"/>
      <c r="AF17" s="629"/>
      <c r="AG17" s="629"/>
      <c r="AH17" s="629"/>
      <c r="AI17" s="629"/>
      <c r="AJ17" s="629"/>
      <c r="AK17" s="629"/>
      <c r="AL17" s="630">
        <v>12.8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v>1594</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75108781</v>
      </c>
      <c r="CS17" s="626"/>
      <c r="CT17" s="626"/>
      <c r="CU17" s="626"/>
      <c r="CV17" s="626"/>
      <c r="CW17" s="626"/>
      <c r="CX17" s="626"/>
      <c r="CY17" s="627"/>
      <c r="CZ17" s="628">
        <v>13.1</v>
      </c>
      <c r="DA17" s="628"/>
      <c r="DB17" s="628"/>
      <c r="DC17" s="628"/>
      <c r="DD17" s="634" t="s">
        <v>112</v>
      </c>
      <c r="DE17" s="626"/>
      <c r="DF17" s="626"/>
      <c r="DG17" s="626"/>
      <c r="DH17" s="626"/>
      <c r="DI17" s="626"/>
      <c r="DJ17" s="626"/>
      <c r="DK17" s="626"/>
      <c r="DL17" s="626"/>
      <c r="DM17" s="626"/>
      <c r="DN17" s="626"/>
      <c r="DO17" s="626"/>
      <c r="DP17" s="627"/>
      <c r="DQ17" s="634">
        <v>68541722</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1354288</v>
      </c>
      <c r="S18" s="626"/>
      <c r="T18" s="626"/>
      <c r="U18" s="626"/>
      <c r="V18" s="626"/>
      <c r="W18" s="626"/>
      <c r="X18" s="626"/>
      <c r="Y18" s="627"/>
      <c r="Z18" s="628">
        <v>0.2</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98</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22601627</v>
      </c>
      <c r="BH19" s="626"/>
      <c r="BI19" s="626"/>
      <c r="BJ19" s="626"/>
      <c r="BK19" s="626"/>
      <c r="BL19" s="626"/>
      <c r="BM19" s="626"/>
      <c r="BN19" s="627"/>
      <c r="BO19" s="628">
        <v>10.8</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276539176</v>
      </c>
      <c r="S20" s="626"/>
      <c r="T20" s="626"/>
      <c r="U20" s="626"/>
      <c r="V20" s="626"/>
      <c r="W20" s="626"/>
      <c r="X20" s="626"/>
      <c r="Y20" s="627"/>
      <c r="Z20" s="628">
        <v>47.9</v>
      </c>
      <c r="AA20" s="628"/>
      <c r="AB20" s="628"/>
      <c r="AC20" s="628"/>
      <c r="AD20" s="629">
        <v>259211046</v>
      </c>
      <c r="AE20" s="629"/>
      <c r="AF20" s="629"/>
      <c r="AG20" s="629"/>
      <c r="AH20" s="629"/>
      <c r="AI20" s="629"/>
      <c r="AJ20" s="629"/>
      <c r="AK20" s="629"/>
      <c r="AL20" s="630">
        <v>99.4</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22601627</v>
      </c>
      <c r="BH20" s="626"/>
      <c r="BI20" s="626"/>
      <c r="BJ20" s="626"/>
      <c r="BK20" s="626"/>
      <c r="BL20" s="626"/>
      <c r="BM20" s="626"/>
      <c r="BN20" s="627"/>
      <c r="BO20" s="628">
        <v>10.8</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572855024</v>
      </c>
      <c r="CS20" s="626"/>
      <c r="CT20" s="626"/>
      <c r="CU20" s="626"/>
      <c r="CV20" s="626"/>
      <c r="CW20" s="626"/>
      <c r="CX20" s="626"/>
      <c r="CY20" s="627"/>
      <c r="CZ20" s="628">
        <v>100</v>
      </c>
      <c r="DA20" s="628"/>
      <c r="DB20" s="628"/>
      <c r="DC20" s="628"/>
      <c r="DD20" s="634">
        <v>66106276</v>
      </c>
      <c r="DE20" s="626"/>
      <c r="DF20" s="626"/>
      <c r="DG20" s="626"/>
      <c r="DH20" s="626"/>
      <c r="DI20" s="626"/>
      <c r="DJ20" s="626"/>
      <c r="DK20" s="626"/>
      <c r="DL20" s="626"/>
      <c r="DM20" s="626"/>
      <c r="DN20" s="626"/>
      <c r="DO20" s="626"/>
      <c r="DP20" s="627"/>
      <c r="DQ20" s="634">
        <v>324018805</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365256</v>
      </c>
      <c r="S21" s="626"/>
      <c r="T21" s="626"/>
      <c r="U21" s="626"/>
      <c r="V21" s="626"/>
      <c r="W21" s="626"/>
      <c r="X21" s="626"/>
      <c r="Y21" s="627"/>
      <c r="Z21" s="628">
        <v>0.1</v>
      </c>
      <c r="AA21" s="628"/>
      <c r="AB21" s="628"/>
      <c r="AC21" s="628"/>
      <c r="AD21" s="629">
        <v>365256</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70730</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4973714</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v>6557153</v>
      </c>
      <c r="BH22" s="626"/>
      <c r="BI22" s="626"/>
      <c r="BJ22" s="626"/>
      <c r="BK22" s="626"/>
      <c r="BL22" s="626"/>
      <c r="BM22" s="626"/>
      <c r="BN22" s="627"/>
      <c r="BO22" s="628">
        <v>3.1</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9196374</v>
      </c>
      <c r="S23" s="626"/>
      <c r="T23" s="626"/>
      <c r="U23" s="626"/>
      <c r="V23" s="626"/>
      <c r="W23" s="626"/>
      <c r="X23" s="626"/>
      <c r="Y23" s="627"/>
      <c r="Z23" s="628">
        <v>1.6</v>
      </c>
      <c r="AA23" s="628"/>
      <c r="AB23" s="628"/>
      <c r="AC23" s="628"/>
      <c r="AD23" s="629">
        <v>974447</v>
      </c>
      <c r="AE23" s="629"/>
      <c r="AF23" s="629"/>
      <c r="AG23" s="629"/>
      <c r="AH23" s="629"/>
      <c r="AI23" s="629"/>
      <c r="AJ23" s="629"/>
      <c r="AK23" s="629"/>
      <c r="AL23" s="630">
        <v>0.4</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15973744</v>
      </c>
      <c r="BH23" s="626"/>
      <c r="BI23" s="626"/>
      <c r="BJ23" s="626"/>
      <c r="BK23" s="626"/>
      <c r="BL23" s="626"/>
      <c r="BM23" s="626"/>
      <c r="BN23" s="627"/>
      <c r="BO23" s="628">
        <v>7.6</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3466011</v>
      </c>
      <c r="S24" s="626"/>
      <c r="T24" s="626"/>
      <c r="U24" s="626"/>
      <c r="V24" s="626"/>
      <c r="W24" s="626"/>
      <c r="X24" s="626"/>
      <c r="Y24" s="627"/>
      <c r="Z24" s="628">
        <v>0.6</v>
      </c>
      <c r="AA24" s="628"/>
      <c r="AB24" s="628"/>
      <c r="AC24" s="628"/>
      <c r="AD24" s="629">
        <v>1</v>
      </c>
      <c r="AE24" s="629"/>
      <c r="AF24" s="629"/>
      <c r="AG24" s="629"/>
      <c r="AH24" s="629"/>
      <c r="AI24" s="629"/>
      <c r="AJ24" s="629"/>
      <c r="AK24" s="629"/>
      <c r="AL24" s="630">
        <v>0</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319445661</v>
      </c>
      <c r="CS24" s="615"/>
      <c r="CT24" s="615"/>
      <c r="CU24" s="615"/>
      <c r="CV24" s="615"/>
      <c r="CW24" s="615"/>
      <c r="CX24" s="615"/>
      <c r="CY24" s="616"/>
      <c r="CZ24" s="652">
        <v>55.8</v>
      </c>
      <c r="DA24" s="653"/>
      <c r="DB24" s="653"/>
      <c r="DC24" s="654"/>
      <c r="DD24" s="651">
        <v>187191376</v>
      </c>
      <c r="DE24" s="615"/>
      <c r="DF24" s="615"/>
      <c r="DG24" s="615"/>
      <c r="DH24" s="615"/>
      <c r="DI24" s="615"/>
      <c r="DJ24" s="615"/>
      <c r="DK24" s="616"/>
      <c r="DL24" s="651">
        <v>185799608</v>
      </c>
      <c r="DM24" s="615"/>
      <c r="DN24" s="615"/>
      <c r="DO24" s="615"/>
      <c r="DP24" s="615"/>
      <c r="DQ24" s="615"/>
      <c r="DR24" s="615"/>
      <c r="DS24" s="615"/>
      <c r="DT24" s="615"/>
      <c r="DU24" s="615"/>
      <c r="DV24" s="616"/>
      <c r="DW24" s="619">
        <v>64</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124942912</v>
      </c>
      <c r="S25" s="626"/>
      <c r="T25" s="626"/>
      <c r="U25" s="626"/>
      <c r="V25" s="626"/>
      <c r="W25" s="626"/>
      <c r="X25" s="626"/>
      <c r="Y25" s="627"/>
      <c r="Z25" s="628">
        <v>21.6</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83454839</v>
      </c>
      <c r="CS25" s="657"/>
      <c r="CT25" s="657"/>
      <c r="CU25" s="657"/>
      <c r="CV25" s="657"/>
      <c r="CW25" s="657"/>
      <c r="CX25" s="657"/>
      <c r="CY25" s="658"/>
      <c r="CZ25" s="659">
        <v>14.6</v>
      </c>
      <c r="DA25" s="660"/>
      <c r="DB25" s="660"/>
      <c r="DC25" s="661"/>
      <c r="DD25" s="634">
        <v>76008801</v>
      </c>
      <c r="DE25" s="657"/>
      <c r="DF25" s="657"/>
      <c r="DG25" s="657"/>
      <c r="DH25" s="657"/>
      <c r="DI25" s="657"/>
      <c r="DJ25" s="657"/>
      <c r="DK25" s="658"/>
      <c r="DL25" s="634">
        <v>74821719</v>
      </c>
      <c r="DM25" s="657"/>
      <c r="DN25" s="657"/>
      <c r="DO25" s="657"/>
      <c r="DP25" s="657"/>
      <c r="DQ25" s="657"/>
      <c r="DR25" s="657"/>
      <c r="DS25" s="657"/>
      <c r="DT25" s="657"/>
      <c r="DU25" s="657"/>
      <c r="DV25" s="658"/>
      <c r="DW25" s="630">
        <v>25.8</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v>29658</v>
      </c>
      <c r="S26" s="626"/>
      <c r="T26" s="626"/>
      <c r="U26" s="626"/>
      <c r="V26" s="626"/>
      <c r="W26" s="626"/>
      <c r="X26" s="626"/>
      <c r="Y26" s="627"/>
      <c r="Z26" s="628">
        <v>0</v>
      </c>
      <c r="AA26" s="628"/>
      <c r="AB26" s="628"/>
      <c r="AC26" s="628"/>
      <c r="AD26" s="629">
        <v>29658</v>
      </c>
      <c r="AE26" s="629"/>
      <c r="AF26" s="629"/>
      <c r="AG26" s="629"/>
      <c r="AH26" s="629"/>
      <c r="AI26" s="629"/>
      <c r="AJ26" s="629"/>
      <c r="AK26" s="629"/>
      <c r="AL26" s="630">
        <v>0</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53645571</v>
      </c>
      <c r="CS26" s="626"/>
      <c r="CT26" s="626"/>
      <c r="CU26" s="626"/>
      <c r="CV26" s="626"/>
      <c r="CW26" s="626"/>
      <c r="CX26" s="626"/>
      <c r="CY26" s="627"/>
      <c r="CZ26" s="659">
        <v>9.4</v>
      </c>
      <c r="DA26" s="660"/>
      <c r="DB26" s="660"/>
      <c r="DC26" s="661"/>
      <c r="DD26" s="634">
        <v>46788651</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24674041</v>
      </c>
      <c r="S27" s="626"/>
      <c r="T27" s="626"/>
      <c r="U27" s="626"/>
      <c r="V27" s="626"/>
      <c r="W27" s="626"/>
      <c r="X27" s="626"/>
      <c r="Y27" s="627"/>
      <c r="Z27" s="628">
        <v>4.3</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208883958</v>
      </c>
      <c r="BH27" s="626"/>
      <c r="BI27" s="626"/>
      <c r="BJ27" s="626"/>
      <c r="BK27" s="626"/>
      <c r="BL27" s="626"/>
      <c r="BM27" s="626"/>
      <c r="BN27" s="627"/>
      <c r="BO27" s="628">
        <v>100</v>
      </c>
      <c r="BP27" s="628"/>
      <c r="BQ27" s="628"/>
      <c r="BR27" s="628"/>
      <c r="BS27" s="634">
        <v>3761000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161070323</v>
      </c>
      <c r="CS27" s="657"/>
      <c r="CT27" s="657"/>
      <c r="CU27" s="657"/>
      <c r="CV27" s="657"/>
      <c r="CW27" s="657"/>
      <c r="CX27" s="657"/>
      <c r="CY27" s="658"/>
      <c r="CZ27" s="659">
        <v>28.1</v>
      </c>
      <c r="DA27" s="660"/>
      <c r="DB27" s="660"/>
      <c r="DC27" s="661"/>
      <c r="DD27" s="634">
        <v>42829135</v>
      </c>
      <c r="DE27" s="657"/>
      <c r="DF27" s="657"/>
      <c r="DG27" s="657"/>
      <c r="DH27" s="657"/>
      <c r="DI27" s="657"/>
      <c r="DJ27" s="657"/>
      <c r="DK27" s="658"/>
      <c r="DL27" s="634">
        <v>42642686</v>
      </c>
      <c r="DM27" s="657"/>
      <c r="DN27" s="657"/>
      <c r="DO27" s="657"/>
      <c r="DP27" s="657"/>
      <c r="DQ27" s="657"/>
      <c r="DR27" s="657"/>
      <c r="DS27" s="657"/>
      <c r="DT27" s="657"/>
      <c r="DU27" s="657"/>
      <c r="DV27" s="658"/>
      <c r="DW27" s="630">
        <v>14.7</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2568136</v>
      </c>
      <c r="S28" s="626"/>
      <c r="T28" s="626"/>
      <c r="U28" s="626"/>
      <c r="V28" s="626"/>
      <c r="W28" s="626"/>
      <c r="X28" s="626"/>
      <c r="Y28" s="627"/>
      <c r="Z28" s="628">
        <v>0.4</v>
      </c>
      <c r="AA28" s="628"/>
      <c r="AB28" s="628"/>
      <c r="AC28" s="628"/>
      <c r="AD28" s="629">
        <v>188476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74920499</v>
      </c>
      <c r="CS28" s="626"/>
      <c r="CT28" s="626"/>
      <c r="CU28" s="626"/>
      <c r="CV28" s="626"/>
      <c r="CW28" s="626"/>
      <c r="CX28" s="626"/>
      <c r="CY28" s="627"/>
      <c r="CZ28" s="659">
        <v>13.1</v>
      </c>
      <c r="DA28" s="660"/>
      <c r="DB28" s="660"/>
      <c r="DC28" s="661"/>
      <c r="DD28" s="634">
        <v>68353440</v>
      </c>
      <c r="DE28" s="626"/>
      <c r="DF28" s="626"/>
      <c r="DG28" s="626"/>
      <c r="DH28" s="626"/>
      <c r="DI28" s="626"/>
      <c r="DJ28" s="626"/>
      <c r="DK28" s="627"/>
      <c r="DL28" s="634">
        <v>68335203</v>
      </c>
      <c r="DM28" s="626"/>
      <c r="DN28" s="626"/>
      <c r="DO28" s="626"/>
      <c r="DP28" s="626"/>
      <c r="DQ28" s="626"/>
      <c r="DR28" s="626"/>
      <c r="DS28" s="626"/>
      <c r="DT28" s="626"/>
      <c r="DU28" s="626"/>
      <c r="DV28" s="627"/>
      <c r="DW28" s="630">
        <v>23.6</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722394</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74898738</v>
      </c>
      <c r="CS29" s="657"/>
      <c r="CT29" s="657"/>
      <c r="CU29" s="657"/>
      <c r="CV29" s="657"/>
      <c r="CW29" s="657"/>
      <c r="CX29" s="657"/>
      <c r="CY29" s="658"/>
      <c r="CZ29" s="659">
        <v>13.1</v>
      </c>
      <c r="DA29" s="660"/>
      <c r="DB29" s="660"/>
      <c r="DC29" s="661"/>
      <c r="DD29" s="634">
        <v>68331679</v>
      </c>
      <c r="DE29" s="657"/>
      <c r="DF29" s="657"/>
      <c r="DG29" s="657"/>
      <c r="DH29" s="657"/>
      <c r="DI29" s="657"/>
      <c r="DJ29" s="657"/>
      <c r="DK29" s="658"/>
      <c r="DL29" s="634">
        <v>68313442</v>
      </c>
      <c r="DM29" s="657"/>
      <c r="DN29" s="657"/>
      <c r="DO29" s="657"/>
      <c r="DP29" s="657"/>
      <c r="DQ29" s="657"/>
      <c r="DR29" s="657"/>
      <c r="DS29" s="657"/>
      <c r="DT29" s="657"/>
      <c r="DU29" s="657"/>
      <c r="DV29" s="658"/>
      <c r="DW29" s="630">
        <v>23.5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12295305</v>
      </c>
      <c r="S30" s="626"/>
      <c r="T30" s="626"/>
      <c r="U30" s="626"/>
      <c r="V30" s="626"/>
      <c r="W30" s="626"/>
      <c r="X30" s="626"/>
      <c r="Y30" s="627"/>
      <c r="Z30" s="628">
        <v>2.1</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99.3</v>
      </c>
      <c r="BH30" s="684"/>
      <c r="BI30" s="684"/>
      <c r="BJ30" s="684"/>
      <c r="BK30" s="684"/>
      <c r="BL30" s="684"/>
      <c r="BM30" s="620">
        <v>96.5</v>
      </c>
      <c r="BN30" s="684"/>
      <c r="BO30" s="684"/>
      <c r="BP30" s="684"/>
      <c r="BQ30" s="685"/>
      <c r="BR30" s="683">
        <v>98.1</v>
      </c>
      <c r="BS30" s="684"/>
      <c r="BT30" s="684"/>
      <c r="BU30" s="684"/>
      <c r="BV30" s="684"/>
      <c r="BW30" s="684"/>
      <c r="BX30" s="620">
        <v>96.2</v>
      </c>
      <c r="BY30" s="684"/>
      <c r="BZ30" s="684"/>
      <c r="CA30" s="684"/>
      <c r="CB30" s="685"/>
      <c r="CD30" s="688"/>
      <c r="CE30" s="689"/>
      <c r="CF30" s="639" t="s">
        <v>292</v>
      </c>
      <c r="CG30" s="640"/>
      <c r="CH30" s="640"/>
      <c r="CI30" s="640"/>
      <c r="CJ30" s="640"/>
      <c r="CK30" s="640"/>
      <c r="CL30" s="640"/>
      <c r="CM30" s="640"/>
      <c r="CN30" s="640"/>
      <c r="CO30" s="640"/>
      <c r="CP30" s="640"/>
      <c r="CQ30" s="641"/>
      <c r="CR30" s="625">
        <v>63113871</v>
      </c>
      <c r="CS30" s="626"/>
      <c r="CT30" s="626"/>
      <c r="CU30" s="626"/>
      <c r="CV30" s="626"/>
      <c r="CW30" s="626"/>
      <c r="CX30" s="626"/>
      <c r="CY30" s="627"/>
      <c r="CZ30" s="659">
        <v>11</v>
      </c>
      <c r="DA30" s="660"/>
      <c r="DB30" s="660"/>
      <c r="DC30" s="661"/>
      <c r="DD30" s="634">
        <v>57968430</v>
      </c>
      <c r="DE30" s="626"/>
      <c r="DF30" s="626"/>
      <c r="DG30" s="626"/>
      <c r="DH30" s="626"/>
      <c r="DI30" s="626"/>
      <c r="DJ30" s="626"/>
      <c r="DK30" s="627"/>
      <c r="DL30" s="634">
        <v>57954197</v>
      </c>
      <c r="DM30" s="626"/>
      <c r="DN30" s="626"/>
      <c r="DO30" s="626"/>
      <c r="DP30" s="626"/>
      <c r="DQ30" s="626"/>
      <c r="DR30" s="626"/>
      <c r="DS30" s="626"/>
      <c r="DT30" s="626"/>
      <c r="DU30" s="626"/>
      <c r="DV30" s="627"/>
      <c r="DW30" s="630">
        <v>20</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5988549</v>
      </c>
      <c r="S31" s="626"/>
      <c r="T31" s="626"/>
      <c r="U31" s="626"/>
      <c r="V31" s="626"/>
      <c r="W31" s="626"/>
      <c r="X31" s="626"/>
      <c r="Y31" s="627"/>
      <c r="Z31" s="628">
        <v>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96.7</v>
      </c>
      <c r="BN31" s="681"/>
      <c r="BO31" s="681"/>
      <c r="BP31" s="681"/>
      <c r="BQ31" s="682"/>
      <c r="BR31" s="680">
        <v>99</v>
      </c>
      <c r="BS31" s="657"/>
      <c r="BT31" s="657"/>
      <c r="BU31" s="657"/>
      <c r="BV31" s="657"/>
      <c r="BW31" s="657"/>
      <c r="BX31" s="631">
        <v>96.3</v>
      </c>
      <c r="BY31" s="681"/>
      <c r="BZ31" s="681"/>
      <c r="CA31" s="681"/>
      <c r="CB31" s="682"/>
      <c r="CD31" s="688"/>
      <c r="CE31" s="689"/>
      <c r="CF31" s="639" t="s">
        <v>296</v>
      </c>
      <c r="CG31" s="640"/>
      <c r="CH31" s="640"/>
      <c r="CI31" s="640"/>
      <c r="CJ31" s="640"/>
      <c r="CK31" s="640"/>
      <c r="CL31" s="640"/>
      <c r="CM31" s="640"/>
      <c r="CN31" s="640"/>
      <c r="CO31" s="640"/>
      <c r="CP31" s="640"/>
      <c r="CQ31" s="641"/>
      <c r="CR31" s="625">
        <v>11784867</v>
      </c>
      <c r="CS31" s="657"/>
      <c r="CT31" s="657"/>
      <c r="CU31" s="657"/>
      <c r="CV31" s="657"/>
      <c r="CW31" s="657"/>
      <c r="CX31" s="657"/>
      <c r="CY31" s="658"/>
      <c r="CZ31" s="659">
        <v>2.1</v>
      </c>
      <c r="DA31" s="660"/>
      <c r="DB31" s="660"/>
      <c r="DC31" s="661"/>
      <c r="DD31" s="634">
        <v>10363249</v>
      </c>
      <c r="DE31" s="657"/>
      <c r="DF31" s="657"/>
      <c r="DG31" s="657"/>
      <c r="DH31" s="657"/>
      <c r="DI31" s="657"/>
      <c r="DJ31" s="657"/>
      <c r="DK31" s="658"/>
      <c r="DL31" s="634">
        <v>10359245</v>
      </c>
      <c r="DM31" s="657"/>
      <c r="DN31" s="657"/>
      <c r="DO31" s="657"/>
      <c r="DP31" s="657"/>
      <c r="DQ31" s="657"/>
      <c r="DR31" s="657"/>
      <c r="DS31" s="657"/>
      <c r="DT31" s="657"/>
      <c r="DU31" s="657"/>
      <c r="DV31" s="658"/>
      <c r="DW31" s="630">
        <v>3.6</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44111454</v>
      </c>
      <c r="S32" s="626"/>
      <c r="T32" s="626"/>
      <c r="U32" s="626"/>
      <c r="V32" s="626"/>
      <c r="W32" s="626"/>
      <c r="X32" s="626"/>
      <c r="Y32" s="627"/>
      <c r="Z32" s="628">
        <v>7.6</v>
      </c>
      <c r="AA32" s="628"/>
      <c r="AB32" s="628"/>
      <c r="AC32" s="628"/>
      <c r="AD32" s="629">
        <v>114866</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99.4</v>
      </c>
      <c r="BH32" s="693"/>
      <c r="BI32" s="693"/>
      <c r="BJ32" s="693"/>
      <c r="BK32" s="693"/>
      <c r="BL32" s="693"/>
      <c r="BM32" s="694">
        <v>98.3</v>
      </c>
      <c r="BN32" s="693"/>
      <c r="BO32" s="693"/>
      <c r="BP32" s="693"/>
      <c r="BQ32" s="695"/>
      <c r="BR32" s="692">
        <v>99.4</v>
      </c>
      <c r="BS32" s="693"/>
      <c r="BT32" s="693"/>
      <c r="BU32" s="693"/>
      <c r="BV32" s="693"/>
      <c r="BW32" s="693"/>
      <c r="BX32" s="694">
        <v>98</v>
      </c>
      <c r="BY32" s="693"/>
      <c r="BZ32" s="693"/>
      <c r="CA32" s="693"/>
      <c r="CB32" s="695"/>
      <c r="CD32" s="690"/>
      <c r="CE32" s="691"/>
      <c r="CF32" s="639" t="s">
        <v>299</v>
      </c>
      <c r="CG32" s="640"/>
      <c r="CH32" s="640"/>
      <c r="CI32" s="640"/>
      <c r="CJ32" s="640"/>
      <c r="CK32" s="640"/>
      <c r="CL32" s="640"/>
      <c r="CM32" s="640"/>
      <c r="CN32" s="640"/>
      <c r="CO32" s="640"/>
      <c r="CP32" s="640"/>
      <c r="CQ32" s="641"/>
      <c r="CR32" s="625">
        <v>21761</v>
      </c>
      <c r="CS32" s="626"/>
      <c r="CT32" s="626"/>
      <c r="CU32" s="626"/>
      <c r="CV32" s="626"/>
      <c r="CW32" s="626"/>
      <c r="CX32" s="626"/>
      <c r="CY32" s="627"/>
      <c r="CZ32" s="659">
        <v>0</v>
      </c>
      <c r="DA32" s="660"/>
      <c r="DB32" s="660"/>
      <c r="DC32" s="661"/>
      <c r="DD32" s="634">
        <v>21761</v>
      </c>
      <c r="DE32" s="626"/>
      <c r="DF32" s="626"/>
      <c r="DG32" s="626"/>
      <c r="DH32" s="626"/>
      <c r="DI32" s="626"/>
      <c r="DJ32" s="626"/>
      <c r="DK32" s="627"/>
      <c r="DL32" s="634">
        <v>21761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67315100</v>
      </c>
      <c r="S33" s="626"/>
      <c r="T33" s="626"/>
      <c r="U33" s="626"/>
      <c r="V33" s="626"/>
      <c r="W33" s="626"/>
      <c r="X33" s="626"/>
      <c r="Y33" s="627"/>
      <c r="Z33" s="628">
        <v>11.7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186189339</v>
      </c>
      <c r="CS33" s="657"/>
      <c r="CT33" s="657"/>
      <c r="CU33" s="657"/>
      <c r="CV33" s="657"/>
      <c r="CW33" s="657"/>
      <c r="CX33" s="657"/>
      <c r="CY33" s="658"/>
      <c r="CZ33" s="659">
        <v>32.5</v>
      </c>
      <c r="DA33" s="660"/>
      <c r="DB33" s="660"/>
      <c r="DC33" s="661"/>
      <c r="DD33" s="634">
        <v>127320639</v>
      </c>
      <c r="DE33" s="657"/>
      <c r="DF33" s="657"/>
      <c r="DG33" s="657"/>
      <c r="DH33" s="657"/>
      <c r="DI33" s="657"/>
      <c r="DJ33" s="657"/>
      <c r="DK33" s="658"/>
      <c r="DL33" s="634">
        <v>100271547</v>
      </c>
      <c r="DM33" s="657"/>
      <c r="DN33" s="657"/>
      <c r="DO33" s="657"/>
      <c r="DP33" s="657"/>
      <c r="DQ33" s="657"/>
      <c r="DR33" s="657"/>
      <c r="DS33" s="657"/>
      <c r="DT33" s="657"/>
      <c r="DU33" s="657"/>
      <c r="DV33" s="658"/>
      <c r="DW33" s="630">
        <v>34.6</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60098318</v>
      </c>
      <c r="CS34" s="626"/>
      <c r="CT34" s="626"/>
      <c r="CU34" s="626"/>
      <c r="CV34" s="626"/>
      <c r="CW34" s="626"/>
      <c r="CX34" s="626"/>
      <c r="CY34" s="627"/>
      <c r="CZ34" s="659">
        <v>10.5</v>
      </c>
      <c r="DA34" s="660"/>
      <c r="DB34" s="660"/>
      <c r="DC34" s="661"/>
      <c r="DD34" s="634">
        <v>48002077</v>
      </c>
      <c r="DE34" s="626"/>
      <c r="DF34" s="626"/>
      <c r="DG34" s="626"/>
      <c r="DH34" s="626"/>
      <c r="DI34" s="626"/>
      <c r="DJ34" s="626"/>
      <c r="DK34" s="627"/>
      <c r="DL34" s="634">
        <v>44877444</v>
      </c>
      <c r="DM34" s="626"/>
      <c r="DN34" s="626"/>
      <c r="DO34" s="626"/>
      <c r="DP34" s="626"/>
      <c r="DQ34" s="626"/>
      <c r="DR34" s="626"/>
      <c r="DS34" s="626"/>
      <c r="DT34" s="626"/>
      <c r="DU34" s="626"/>
      <c r="DV34" s="627"/>
      <c r="DW34" s="630">
        <v>15.5</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29218700</v>
      </c>
      <c r="S35" s="626"/>
      <c r="T35" s="626"/>
      <c r="U35" s="626"/>
      <c r="V35" s="626"/>
      <c r="W35" s="626"/>
      <c r="X35" s="626"/>
      <c r="Y35" s="627"/>
      <c r="Z35" s="628">
        <v>5.0999999999999996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66008718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t="s">
        <v>279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2538025</v>
      </c>
      <c r="CS35" s="657"/>
      <c r="CT35" s="657"/>
      <c r="CU35" s="657"/>
      <c r="CV35" s="657"/>
      <c r="CW35" s="657"/>
      <c r="CX35" s="657"/>
      <c r="CY35" s="658"/>
      <c r="CZ35" s="659">
        <v>0.4</v>
      </c>
      <c r="DA35" s="660"/>
      <c r="DB35" s="660"/>
      <c r="DC35" s="661"/>
      <c r="DD35" s="634">
        <v>1866181</v>
      </c>
      <c r="DE35" s="657"/>
      <c r="DF35" s="657"/>
      <c r="DG35" s="657"/>
      <c r="DH35" s="657"/>
      <c r="DI35" s="657"/>
      <c r="DJ35" s="657"/>
      <c r="DK35" s="658"/>
      <c r="DL35" s="634">
        <v>1771934</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577188080</v>
      </c>
      <c r="S36" s="698"/>
      <c r="T36" s="698"/>
      <c r="U36" s="698"/>
      <c r="V36" s="698"/>
      <c r="W36" s="698"/>
      <c r="X36" s="698"/>
      <c r="Y36" s="699"/>
      <c r="Z36" s="700">
        <v>100</v>
      </c>
      <c r="AA36" s="700"/>
      <c r="AB36" s="700"/>
      <c r="AC36" s="700"/>
      <c r="AD36" s="701">
        <v>260883750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22883648</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-750961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44486908</v>
      </c>
      <c r="CS36" s="626"/>
      <c r="CT36" s="626"/>
      <c r="CU36" s="626"/>
      <c r="CV36" s="626"/>
      <c r="CW36" s="626"/>
      <c r="CX36" s="626"/>
      <c r="CY36" s="627"/>
      <c r="CZ36" s="659">
        <v>7.8</v>
      </c>
      <c r="DA36" s="660"/>
      <c r="DB36" s="660"/>
      <c r="DC36" s="661"/>
      <c r="DD36" s="634">
        <v>40362587</v>
      </c>
      <c r="DE36" s="626"/>
      <c r="DF36" s="626"/>
      <c r="DG36" s="626"/>
      <c r="DH36" s="626"/>
      <c r="DI36" s="626"/>
      <c r="DJ36" s="626"/>
      <c r="DK36" s="627"/>
      <c r="DL36" s="634">
        <v>30888980</v>
      </c>
      <c r="DM36" s="626"/>
      <c r="DN36" s="626"/>
      <c r="DO36" s="626"/>
      <c r="DP36" s="626"/>
      <c r="DQ36" s="626"/>
      <c r="DR36" s="626"/>
      <c r="DS36" s="626"/>
      <c r="DT36" s="626"/>
      <c r="DU36" s="626"/>
      <c r="DV36" s="627"/>
      <c r="DW36" s="630">
        <v>10.6</v>
      </c>
      <c r="DX36" s="655"/>
      <c r="DY36" s="655"/>
      <c r="DZ36" s="655"/>
      <c r="EA36" s="655"/>
      <c r="EB36" s="655"/>
      <c r="EC36" s="656"/>
    </row>
    <row r="37" spans="2:133" ht="11.25" customHeight="1">
      <c r="AQ37" s="704" t="s">
        <v>314</v>
      </c>
      <c r="AR37" s="705"/>
      <c r="AS37" s="705"/>
      <c r="AT37" s="705"/>
      <c r="AU37" s="705"/>
      <c r="AV37" s="705"/>
      <c r="AW37" s="705"/>
      <c r="AX37" s="705"/>
      <c r="AY37" s="706"/>
      <c r="AZ37" s="625">
        <v>5036862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154709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326716</v>
      </c>
      <c r="CS37" s="657"/>
      <c r="CT37" s="657"/>
      <c r="CU37" s="657"/>
      <c r="CV37" s="657"/>
      <c r="CW37" s="657"/>
      <c r="CX37" s="657"/>
      <c r="CY37" s="658"/>
      <c r="CZ37" s="659">
        <v>0.1</v>
      </c>
      <c r="DA37" s="660"/>
      <c r="DB37" s="660"/>
      <c r="DC37" s="661"/>
      <c r="DD37" s="634">
        <v>325464</v>
      </c>
      <c r="DE37" s="657"/>
      <c r="DF37" s="657"/>
      <c r="DG37" s="657"/>
      <c r="DH37" s="657"/>
      <c r="DI37" s="657"/>
      <c r="DJ37" s="657"/>
      <c r="DK37" s="658"/>
      <c r="DL37" s="634">
        <v>325464</v>
      </c>
      <c r="DM37" s="657"/>
      <c r="DN37" s="657"/>
      <c r="DO37" s="657"/>
      <c r="DP37" s="657"/>
      <c r="DQ37" s="657"/>
      <c r="DR37" s="657"/>
      <c r="DS37" s="657"/>
      <c r="DT37" s="657"/>
      <c r="DU37" s="657"/>
      <c r="DV37" s="658"/>
      <c r="DW37" s="630">
        <v>0.1</v>
      </c>
      <c r="DX37" s="655"/>
      <c r="DY37" s="655"/>
      <c r="DZ37" s="655"/>
      <c r="EA37" s="655"/>
      <c r="EB37" s="655"/>
      <c r="EC37" s="656"/>
    </row>
    <row r="38" spans="2:133" ht="11.25" customHeight="1">
      <c r="AQ38" s="704" t="s">
        <v>317</v>
      </c>
      <c r="AR38" s="705"/>
      <c r="AS38" s="705"/>
      <c r="AT38" s="705"/>
      <c r="AU38" s="705"/>
      <c r="AV38" s="705"/>
      <c r="AW38" s="705"/>
      <c r="AX38" s="705"/>
      <c r="AY38" s="706"/>
      <c r="AZ38" s="625">
        <v>1044129</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244429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37044079</v>
      </c>
      <c r="CS38" s="626"/>
      <c r="CT38" s="626"/>
      <c r="CU38" s="626"/>
      <c r="CV38" s="626"/>
      <c r="CW38" s="626"/>
      <c r="CX38" s="626"/>
      <c r="CY38" s="627"/>
      <c r="CZ38" s="659">
        <v>6.5</v>
      </c>
      <c r="DA38" s="660"/>
      <c r="DB38" s="660"/>
      <c r="DC38" s="661"/>
      <c r="DD38" s="634">
        <v>30283488</v>
      </c>
      <c r="DE38" s="626"/>
      <c r="DF38" s="626"/>
      <c r="DG38" s="626"/>
      <c r="DH38" s="626"/>
      <c r="DI38" s="626"/>
      <c r="DJ38" s="626"/>
      <c r="DK38" s="627"/>
      <c r="DL38" s="634">
        <v>22501355</v>
      </c>
      <c r="DM38" s="626"/>
      <c r="DN38" s="626"/>
      <c r="DO38" s="626"/>
      <c r="DP38" s="626"/>
      <c r="DQ38" s="626"/>
      <c r="DR38" s="626"/>
      <c r="DS38" s="626"/>
      <c r="DT38" s="626"/>
      <c r="DU38" s="626"/>
      <c r="DV38" s="627"/>
      <c r="DW38" s="630">
        <v>7.8</v>
      </c>
      <c r="DX38" s="655"/>
      <c r="DY38" s="655"/>
      <c r="DZ38" s="655"/>
      <c r="EA38" s="655"/>
      <c r="EB38" s="655"/>
      <c r="EC38" s="656"/>
    </row>
    <row r="39" spans="2:133" ht="11.25" customHeight="1">
      <c r="AQ39" s="704" t="s">
        <v>320</v>
      </c>
      <c r="AR39" s="705"/>
      <c r="AS39" s="705"/>
      <c r="AT39" s="705"/>
      <c r="AU39" s="705"/>
      <c r="AV39" s="705"/>
      <c r="AW39" s="705"/>
      <c r="AX39" s="705"/>
      <c r="AY39" s="706"/>
      <c r="AZ39" s="625">
        <v>865261</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99</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1918121</v>
      </c>
      <c r="CS39" s="657"/>
      <c r="CT39" s="657"/>
      <c r="CU39" s="657"/>
      <c r="CV39" s="657"/>
      <c r="CW39" s="657"/>
      <c r="CX39" s="657"/>
      <c r="CY39" s="658"/>
      <c r="CZ39" s="659">
        <v>0.3</v>
      </c>
      <c r="DA39" s="660"/>
      <c r="DB39" s="660"/>
      <c r="DC39" s="661"/>
      <c r="DD39" s="634">
        <v>1341016</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9695966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40103888</v>
      </c>
      <c r="CS40" s="626"/>
      <c r="CT40" s="626"/>
      <c r="CU40" s="626"/>
      <c r="CV40" s="626"/>
      <c r="CW40" s="626"/>
      <c r="CX40" s="626"/>
      <c r="CY40" s="627"/>
      <c r="CZ40" s="659">
        <v>7</v>
      </c>
      <c r="DA40" s="660"/>
      <c r="DB40" s="660"/>
      <c r="DC40" s="661"/>
      <c r="DD40" s="634">
        <v>5465290</v>
      </c>
      <c r="DE40" s="626"/>
      <c r="DF40" s="626"/>
      <c r="DG40" s="626"/>
      <c r="DH40" s="626"/>
      <c r="DI40" s="626"/>
      <c r="DJ40" s="626"/>
      <c r="DK40" s="627"/>
      <c r="DL40" s="634">
        <v>231834</v>
      </c>
      <c r="DM40" s="626"/>
      <c r="DN40" s="626"/>
      <c r="DO40" s="626"/>
      <c r="DP40" s="626"/>
      <c r="DQ40" s="626"/>
      <c r="DR40" s="626"/>
      <c r="DS40" s="626"/>
      <c r="DT40" s="626"/>
      <c r="DU40" s="626"/>
      <c r="DV40" s="627"/>
      <c r="DW40" s="630">
        <v>0.1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26482852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67220024</v>
      </c>
      <c r="CS42" s="626"/>
      <c r="CT42" s="626"/>
      <c r="CU42" s="626"/>
      <c r="CV42" s="626"/>
      <c r="CW42" s="626"/>
      <c r="CX42" s="626"/>
      <c r="CY42" s="627"/>
      <c r="CZ42" s="659">
        <v>11.7</v>
      </c>
      <c r="DA42" s="708"/>
      <c r="DB42" s="708"/>
      <c r="DC42" s="709"/>
      <c r="DD42" s="634">
        <v>9506790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1705019</v>
      </c>
      <c r="CS43" s="657"/>
      <c r="CT43" s="657"/>
      <c r="CU43" s="657"/>
      <c r="CV43" s="657"/>
      <c r="CW43" s="657"/>
      <c r="CX43" s="657"/>
      <c r="CY43" s="658"/>
      <c r="CZ43" s="659">
        <v>0.3</v>
      </c>
      <c r="DA43" s="660"/>
      <c r="DB43" s="660"/>
      <c r="DC43" s="661"/>
      <c r="DD43" s="634">
        <v>1650599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66106276</v>
      </c>
      <c r="CS44" s="626"/>
      <c r="CT44" s="626"/>
      <c r="CU44" s="626"/>
      <c r="CV44" s="626"/>
      <c r="CW44" s="626"/>
      <c r="CX44" s="626"/>
      <c r="CY44" s="627"/>
      <c r="CZ44" s="659">
        <v>11.5</v>
      </c>
      <c r="DA44" s="708"/>
      <c r="DB44" s="708"/>
      <c r="DC44" s="709"/>
      <c r="DD44" s="634">
        <v>9448174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30827404</v>
      </c>
      <c r="CS45" s="657"/>
      <c r="CT45" s="657"/>
      <c r="CU45" s="657"/>
      <c r="CV45" s="657"/>
      <c r="CW45" s="657"/>
      <c r="CX45" s="657"/>
      <c r="CY45" s="658"/>
      <c r="CZ45" s="659">
        <v>5.4</v>
      </c>
      <c r="DA45" s="660"/>
      <c r="DB45" s="660"/>
      <c r="DC45" s="661"/>
      <c r="DD45" s="634">
        <v>974723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32687372</v>
      </c>
      <c r="CS46" s="626"/>
      <c r="CT46" s="626"/>
      <c r="CU46" s="626"/>
      <c r="CV46" s="626"/>
      <c r="CW46" s="626"/>
      <c r="CX46" s="626"/>
      <c r="CY46" s="627"/>
      <c r="CZ46" s="659">
        <v>5.7</v>
      </c>
      <c r="DA46" s="708"/>
      <c r="DB46" s="708"/>
      <c r="DC46" s="709"/>
      <c r="DD46" s="634">
        <v>7641261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1113748</v>
      </c>
      <c r="CS47" s="657"/>
      <c r="CT47" s="657"/>
      <c r="CU47" s="657"/>
      <c r="CV47" s="657"/>
      <c r="CW47" s="657"/>
      <c r="CX47" s="657"/>
      <c r="CY47" s="658"/>
      <c r="CZ47" s="659">
        <v>0.2</v>
      </c>
      <c r="DA47" s="660"/>
      <c r="DB47" s="660"/>
      <c r="DC47" s="661"/>
      <c r="DD47" s="634">
        <v>58616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ht="10.8">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572855024</v>
      </c>
      <c r="CS49" s="693"/>
      <c r="CT49" s="693"/>
      <c r="CU49" s="693"/>
      <c r="CV49" s="693"/>
      <c r="CW49" s="693"/>
      <c r="CX49" s="693"/>
      <c r="CY49" s="720"/>
      <c r="CZ49" s="721">
        <v>100</v>
      </c>
      <c r="DA49" s="722"/>
      <c r="DB49" s="722"/>
      <c r="DC49" s="723"/>
      <c r="DD49" s="724">
        <v>324018805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t="10.8" hidden="1"/>
    <row r="51" spans="82:133" ht="10.8"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42" customWidth="1"/>
    <col min="131" max="131" width="1.6640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593014</v>
      </c>
      <c r="R7" s="755"/>
      <c r="S7" s="755"/>
      <c r="T7" s="755"/>
      <c r="U7" s="755"/>
      <c r="V7" s="755">
        <v>588919</v>
      </c>
      <c r="W7" s="755"/>
      <c r="X7" s="755"/>
      <c r="Y7" s="755"/>
      <c r="Z7" s="755"/>
      <c r="AA7" s="755">
        <v>4095</v>
      </c>
      <c r="AB7" s="755"/>
      <c r="AC7" s="755"/>
      <c r="AD7" s="755"/>
      <c r="AE7" s="756"/>
      <c r="AF7" s="757">
        <v>2429</v>
      </c>
      <c r="AG7" s="758"/>
      <c r="AH7" s="758"/>
      <c r="AI7" s="758"/>
      <c r="AJ7" s="759"/>
      <c r="AK7" s="794">
        <v>32184</v>
      </c>
      <c r="AL7" s="795"/>
      <c r="AM7" s="795"/>
      <c r="AN7" s="795"/>
      <c r="AO7" s="795"/>
      <c r="AP7" s="795">
        <v>1088293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579</v>
      </c>
      <c r="BS7" s="798" t="s">
        <v>554</v>
      </c>
      <c r="BT7" s="799"/>
      <c r="BU7" s="799"/>
      <c r="BV7" s="799"/>
      <c r="BW7" s="799"/>
      <c r="BX7" s="799"/>
      <c r="BY7" s="799"/>
      <c r="BZ7" s="799"/>
      <c r="CA7" s="799"/>
      <c r="CB7" s="799"/>
      <c r="CC7" s="799"/>
      <c r="CD7" s="799"/>
      <c r="CE7" s="799"/>
      <c r="CF7" s="799"/>
      <c r="CG7" s="800"/>
      <c r="CH7" s="791">
        <v>313</v>
      </c>
      <c r="CI7" s="792"/>
      <c r="CJ7" s="792"/>
      <c r="CK7" s="792"/>
      <c r="CL7" s="793"/>
      <c r="CM7" s="791">
        <v>14557</v>
      </c>
      <c r="CN7" s="792"/>
      <c r="CO7" s="792"/>
      <c r="CP7" s="792"/>
      <c r="CQ7" s="793"/>
      <c r="CR7" s="791">
        <v>15510</v>
      </c>
      <c r="CS7" s="792"/>
      <c r="CT7" s="792"/>
      <c r="CU7" s="792"/>
      <c r="CV7" s="793"/>
      <c r="CW7" s="791">
        <v>3173</v>
      </c>
      <c r="CX7" s="792"/>
      <c r="CY7" s="792"/>
      <c r="CZ7" s="792"/>
      <c r="DA7" s="793"/>
      <c r="DB7" s="791" t="s">
        <v>491</v>
      </c>
      <c r="DC7" s="792"/>
      <c r="DD7" s="792"/>
      <c r="DE7" s="792"/>
      <c r="DF7" s="793"/>
      <c r="DG7" s="791" t="s">
        <v>491</v>
      </c>
      <c r="DH7" s="792"/>
      <c r="DI7" s="792"/>
      <c r="DJ7" s="792"/>
      <c r="DK7" s="793"/>
      <c r="DL7" s="791" t="s">
        <v>491</v>
      </c>
      <c r="DM7" s="792"/>
      <c r="DN7" s="792"/>
      <c r="DO7" s="792"/>
      <c r="DP7" s="793"/>
      <c r="DQ7" s="791" t="s">
        <v>491</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7</v>
      </c>
      <c r="R8" s="779"/>
      <c r="S8" s="779"/>
      <c r="T8" s="779"/>
      <c r="U8" s="779"/>
      <c r="V8" s="779">
        <v>7</v>
      </c>
      <c r="W8" s="779"/>
      <c r="X8" s="779"/>
      <c r="Y8" s="779"/>
      <c r="Z8" s="779"/>
      <c r="AA8" s="779" t="s">
        <v>575</v>
      </c>
      <c r="AB8" s="779"/>
      <c r="AC8" s="779"/>
      <c r="AD8" s="779"/>
      <c r="AE8" s="780"/>
      <c r="AF8" s="781" t="s">
        <v>112</v>
      </c>
      <c r="AG8" s="782"/>
      <c r="AH8" s="782"/>
      <c r="AI8" s="782"/>
      <c r="AJ8" s="783"/>
      <c r="AK8" s="784">
        <v>1</v>
      </c>
      <c r="AL8" s="785"/>
      <c r="AM8" s="785"/>
      <c r="AN8" s="785"/>
      <c r="AO8" s="785"/>
      <c r="AP8" s="785">
        <v>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555</v>
      </c>
      <c r="BT8" s="789"/>
      <c r="BU8" s="789"/>
      <c r="BV8" s="789"/>
      <c r="BW8" s="789"/>
      <c r="BX8" s="789"/>
      <c r="BY8" s="789"/>
      <c r="BZ8" s="789"/>
      <c r="CA8" s="789"/>
      <c r="CB8" s="789"/>
      <c r="CC8" s="789"/>
      <c r="CD8" s="789"/>
      <c r="CE8" s="789"/>
      <c r="CF8" s="789"/>
      <c r="CG8" s="790"/>
      <c r="CH8" s="801">
        <v>145</v>
      </c>
      <c r="CI8" s="802"/>
      <c r="CJ8" s="802"/>
      <c r="CK8" s="802"/>
      <c r="CL8" s="803"/>
      <c r="CM8" s="801">
        <v>2007</v>
      </c>
      <c r="CN8" s="802"/>
      <c r="CO8" s="802"/>
      <c r="CP8" s="802"/>
      <c r="CQ8" s="803"/>
      <c r="CR8" s="801" t="s">
        <v>491</v>
      </c>
      <c r="CS8" s="802"/>
      <c r="CT8" s="802"/>
      <c r="CU8" s="802"/>
      <c r="CV8" s="803"/>
      <c r="CW8" s="801">
        <v>54</v>
      </c>
      <c r="CX8" s="802"/>
      <c r="CY8" s="802"/>
      <c r="CZ8" s="802"/>
      <c r="DA8" s="803"/>
      <c r="DB8" s="801" t="s">
        <v>491</v>
      </c>
      <c r="DC8" s="802"/>
      <c r="DD8" s="802"/>
      <c r="DE8" s="802"/>
      <c r="DF8" s="803"/>
      <c r="DG8" s="801" t="s">
        <v>491</v>
      </c>
      <c r="DH8" s="802"/>
      <c r="DI8" s="802"/>
      <c r="DJ8" s="802"/>
      <c r="DK8" s="803"/>
      <c r="DL8" s="801" t="s">
        <v>491</v>
      </c>
      <c r="DM8" s="802"/>
      <c r="DN8" s="802"/>
      <c r="DO8" s="802"/>
      <c r="DP8" s="803"/>
      <c r="DQ8" s="801" t="s">
        <v>491</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726</v>
      </c>
      <c r="R9" s="779"/>
      <c r="S9" s="779"/>
      <c r="T9" s="779"/>
      <c r="U9" s="779"/>
      <c r="V9" s="779">
        <v>507</v>
      </c>
      <c r="W9" s="779"/>
      <c r="X9" s="779"/>
      <c r="Y9" s="779"/>
      <c r="Z9" s="779"/>
      <c r="AA9" s="779">
        <v>219</v>
      </c>
      <c r="AB9" s="779"/>
      <c r="AC9" s="779"/>
      <c r="AD9" s="779"/>
      <c r="AE9" s="780"/>
      <c r="AF9" s="781" t="s">
        <v>112</v>
      </c>
      <c r="AG9" s="782"/>
      <c r="AH9" s="782"/>
      <c r="AI9" s="782"/>
      <c r="AJ9" s="783"/>
      <c r="AK9" s="784">
        <v>25</v>
      </c>
      <c r="AL9" s="785"/>
      <c r="AM9" s="785"/>
      <c r="AN9" s="785"/>
      <c r="AO9" s="785"/>
      <c r="AP9" s="785">
        <v>4183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556</v>
      </c>
      <c r="BT9" s="789"/>
      <c r="BU9" s="789"/>
      <c r="BV9" s="789"/>
      <c r="BW9" s="789"/>
      <c r="BX9" s="789"/>
      <c r="BY9" s="789"/>
      <c r="BZ9" s="789"/>
      <c r="CA9" s="789"/>
      <c r="CB9" s="789"/>
      <c r="CC9" s="789"/>
      <c r="CD9" s="789"/>
      <c r="CE9" s="789"/>
      <c r="CF9" s="789"/>
      <c r="CG9" s="790"/>
      <c r="CH9" s="801">
        <v>-270</v>
      </c>
      <c r="CI9" s="802"/>
      <c r="CJ9" s="802"/>
      <c r="CK9" s="802"/>
      <c r="CL9" s="803"/>
      <c r="CM9" s="801">
        <v>806</v>
      </c>
      <c r="CN9" s="802"/>
      <c r="CO9" s="802"/>
      <c r="CP9" s="802"/>
      <c r="CQ9" s="803"/>
      <c r="CR9" s="801">
        <v>2174</v>
      </c>
      <c r="CS9" s="802"/>
      <c r="CT9" s="802"/>
      <c r="CU9" s="802"/>
      <c r="CV9" s="803"/>
      <c r="CW9" s="801">
        <v>801</v>
      </c>
      <c r="CX9" s="802"/>
      <c r="CY9" s="802"/>
      <c r="CZ9" s="802"/>
      <c r="DA9" s="803"/>
      <c r="DB9" s="801" t="s">
        <v>491</v>
      </c>
      <c r="DC9" s="802"/>
      <c r="DD9" s="802"/>
      <c r="DE9" s="802"/>
      <c r="DF9" s="803"/>
      <c r="DG9" s="801" t="s">
        <v>491</v>
      </c>
      <c r="DH9" s="802"/>
      <c r="DI9" s="802"/>
      <c r="DJ9" s="802"/>
      <c r="DK9" s="803"/>
      <c r="DL9" s="801" t="s">
        <v>491</v>
      </c>
      <c r="DM9" s="802"/>
      <c r="DN9" s="802"/>
      <c r="DO9" s="802"/>
      <c r="DP9" s="803"/>
      <c r="DQ9" s="801" t="s">
        <v>491</v>
      </c>
      <c r="DR9" s="802"/>
      <c r="DS9" s="802"/>
      <c r="DT9" s="802"/>
      <c r="DU9" s="803"/>
      <c r="DV9" s="804"/>
      <c r="DW9" s="805"/>
      <c r="DX9" s="805"/>
      <c r="DY9" s="805"/>
      <c r="DZ9" s="806"/>
      <c r="EA9" s="207"/>
    </row>
    <row r="10" spans="1:131" s="208" customFormat="1" ht="26.25" customHeight="1">
      <c r="A10" s="214">
        <v>4</v>
      </c>
      <c r="B10" s="775" t="s">
        <v>368</v>
      </c>
      <c r="C10" s="776"/>
      <c r="D10" s="776"/>
      <c r="E10" s="776"/>
      <c r="F10" s="776"/>
      <c r="G10" s="776"/>
      <c r="H10" s="776"/>
      <c r="I10" s="776"/>
      <c r="J10" s="776"/>
      <c r="K10" s="776"/>
      <c r="L10" s="776"/>
      <c r="M10" s="776"/>
      <c r="N10" s="776"/>
      <c r="O10" s="776"/>
      <c r="P10" s="777"/>
      <c r="Q10" s="778">
        <v>59</v>
      </c>
      <c r="R10" s="779"/>
      <c r="S10" s="779"/>
      <c r="T10" s="779"/>
      <c r="U10" s="779"/>
      <c r="V10" s="779">
        <v>43</v>
      </c>
      <c r="W10" s="779"/>
      <c r="X10" s="779"/>
      <c r="Y10" s="779"/>
      <c r="Z10" s="779"/>
      <c r="AA10" s="779">
        <v>16</v>
      </c>
      <c r="AB10" s="779"/>
      <c r="AC10" s="779"/>
      <c r="AD10" s="779"/>
      <c r="AE10" s="780"/>
      <c r="AF10" s="781">
        <v>16</v>
      </c>
      <c r="AG10" s="782"/>
      <c r="AH10" s="782"/>
      <c r="AI10" s="782"/>
      <c r="AJ10" s="783"/>
      <c r="AK10" s="784" t="s">
        <v>491</v>
      </c>
      <c r="AL10" s="785"/>
      <c r="AM10" s="785"/>
      <c r="AN10" s="785"/>
      <c r="AO10" s="785"/>
      <c r="AP10" s="785" t="s">
        <v>491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557</v>
      </c>
      <c r="BT10" s="789"/>
      <c r="BU10" s="789"/>
      <c r="BV10" s="789"/>
      <c r="BW10" s="789"/>
      <c r="BX10" s="789"/>
      <c r="BY10" s="789"/>
      <c r="BZ10" s="789"/>
      <c r="CA10" s="789"/>
      <c r="CB10" s="789"/>
      <c r="CC10" s="789"/>
      <c r="CD10" s="789"/>
      <c r="CE10" s="789"/>
      <c r="CF10" s="789"/>
      <c r="CG10" s="790"/>
      <c r="CH10" s="801">
        <v>-77</v>
      </c>
      <c r="CI10" s="802"/>
      <c r="CJ10" s="802"/>
      <c r="CK10" s="802"/>
      <c r="CL10" s="803"/>
      <c r="CM10" s="801">
        <v>555</v>
      </c>
      <c r="CN10" s="802"/>
      <c r="CO10" s="802"/>
      <c r="CP10" s="802"/>
      <c r="CQ10" s="803"/>
      <c r="CR10" s="801">
        <v>26</v>
      </c>
      <c r="CS10" s="802"/>
      <c r="CT10" s="802"/>
      <c r="CU10" s="802"/>
      <c r="CV10" s="803"/>
      <c r="CW10" s="801">
        <v>293</v>
      </c>
      <c r="CX10" s="802"/>
      <c r="CY10" s="802"/>
      <c r="CZ10" s="802"/>
      <c r="DA10" s="803"/>
      <c r="DB10" s="801" t="s">
        <v>491</v>
      </c>
      <c r="DC10" s="802"/>
      <c r="DD10" s="802"/>
      <c r="DE10" s="802"/>
      <c r="DF10" s="803"/>
      <c r="DG10" s="801" t="s">
        <v>491</v>
      </c>
      <c r="DH10" s="802"/>
      <c r="DI10" s="802"/>
      <c r="DJ10" s="802"/>
      <c r="DK10" s="803"/>
      <c r="DL10" s="801" t="s">
        <v>491</v>
      </c>
      <c r="DM10" s="802"/>
      <c r="DN10" s="802"/>
      <c r="DO10" s="802"/>
      <c r="DP10" s="803"/>
      <c r="DQ10" s="801" t="s">
        <v>491</v>
      </c>
      <c r="DR10" s="802"/>
      <c r="DS10" s="802"/>
      <c r="DT10" s="802"/>
      <c r="DU10" s="803"/>
      <c r="DV10" s="804"/>
      <c r="DW10" s="805"/>
      <c r="DX10" s="805"/>
      <c r="DY10" s="805"/>
      <c r="DZ10" s="806"/>
      <c r="EA10" s="207"/>
    </row>
    <row r="11" spans="1:131" s="208" customFormat="1" ht="26.25" customHeight="1">
      <c r="A11" s="214">
        <v>5</v>
      </c>
      <c r="B11" s="775" t="s">
        <v>369</v>
      </c>
      <c r="C11" s="776"/>
      <c r="D11" s="776"/>
      <c r="E11" s="776"/>
      <c r="F11" s="776"/>
      <c r="G11" s="776"/>
      <c r="H11" s="776"/>
      <c r="I11" s="776"/>
      <c r="J11" s="776"/>
      <c r="K11" s="776"/>
      <c r="L11" s="776"/>
      <c r="M11" s="776"/>
      <c r="N11" s="776"/>
      <c r="O11" s="776"/>
      <c r="P11" s="777"/>
      <c r="Q11" s="778">
        <v>150784</v>
      </c>
      <c r="R11" s="779"/>
      <c r="S11" s="779"/>
      <c r="T11" s="779"/>
      <c r="U11" s="779"/>
      <c r="V11" s="779">
        <v>150784</v>
      </c>
      <c r="W11" s="779"/>
      <c r="X11" s="779"/>
      <c r="Y11" s="779"/>
      <c r="Z11" s="779"/>
      <c r="AA11" s="779" t="s">
        <v>491</v>
      </c>
      <c r="AB11" s="779"/>
      <c r="AC11" s="779"/>
      <c r="AD11" s="779"/>
      <c r="AE11" s="780"/>
      <c r="AF11" s="781" t="s">
        <v>112</v>
      </c>
      <c r="AG11" s="782"/>
      <c r="AH11" s="782"/>
      <c r="AI11" s="782"/>
      <c r="AJ11" s="783"/>
      <c r="AK11" s="784">
        <v>100050</v>
      </c>
      <c r="AL11" s="785"/>
      <c r="AM11" s="785"/>
      <c r="AN11" s="785"/>
      <c r="AO11" s="785"/>
      <c r="AP11" s="785" t="s">
        <v>491</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558</v>
      </c>
      <c r="BT11" s="789"/>
      <c r="BU11" s="789"/>
      <c r="BV11" s="789"/>
      <c r="BW11" s="789"/>
      <c r="BX11" s="789"/>
      <c r="BY11" s="789"/>
      <c r="BZ11" s="789"/>
      <c r="CA11" s="789"/>
      <c r="CB11" s="789"/>
      <c r="CC11" s="789"/>
      <c r="CD11" s="789"/>
      <c r="CE11" s="789"/>
      <c r="CF11" s="789"/>
      <c r="CG11" s="790"/>
      <c r="CH11" s="801">
        <v>-7</v>
      </c>
      <c r="CI11" s="802"/>
      <c r="CJ11" s="802"/>
      <c r="CK11" s="802"/>
      <c r="CL11" s="803"/>
      <c r="CM11" s="801">
        <v>1379</v>
      </c>
      <c r="CN11" s="802"/>
      <c r="CO11" s="802"/>
      <c r="CP11" s="802"/>
      <c r="CQ11" s="803"/>
      <c r="CR11" s="801">
        <v>1206</v>
      </c>
      <c r="CS11" s="802"/>
      <c r="CT11" s="802"/>
      <c r="CU11" s="802"/>
      <c r="CV11" s="803"/>
      <c r="CW11" s="801">
        <v>228</v>
      </c>
      <c r="CX11" s="802"/>
      <c r="CY11" s="802"/>
      <c r="CZ11" s="802"/>
      <c r="DA11" s="803"/>
      <c r="DB11" s="801" t="s">
        <v>491</v>
      </c>
      <c r="DC11" s="802"/>
      <c r="DD11" s="802"/>
      <c r="DE11" s="802"/>
      <c r="DF11" s="803"/>
      <c r="DG11" s="801" t="s">
        <v>491</v>
      </c>
      <c r="DH11" s="802"/>
      <c r="DI11" s="802"/>
      <c r="DJ11" s="802"/>
      <c r="DK11" s="803"/>
      <c r="DL11" s="801" t="s">
        <v>491</v>
      </c>
      <c r="DM11" s="802"/>
      <c r="DN11" s="802"/>
      <c r="DO11" s="802"/>
      <c r="DP11" s="803"/>
      <c r="DQ11" s="801" t="s">
        <v>491</v>
      </c>
      <c r="DR11" s="802"/>
      <c r="DS11" s="802"/>
      <c r="DT11" s="802"/>
      <c r="DU11" s="803"/>
      <c r="DV11" s="804"/>
      <c r="DW11" s="805"/>
      <c r="DX11" s="805"/>
      <c r="DY11" s="805"/>
      <c r="DZ11" s="806"/>
      <c r="EA11" s="207"/>
    </row>
    <row r="12" spans="1:131" s="208" customFormat="1" ht="26.25" customHeight="1">
      <c r="A12" s="214">
        <v>6</v>
      </c>
      <c r="B12" s="775" t="s">
        <v>370</v>
      </c>
      <c r="C12" s="776"/>
      <c r="D12" s="776"/>
      <c r="E12" s="776"/>
      <c r="F12" s="776"/>
      <c r="G12" s="776"/>
      <c r="H12" s="776"/>
      <c r="I12" s="776"/>
      <c r="J12" s="776"/>
      <c r="K12" s="776"/>
      <c r="L12" s="776"/>
      <c r="M12" s="776"/>
      <c r="N12" s="776"/>
      <c r="O12" s="776"/>
      <c r="P12" s="777"/>
      <c r="Q12" s="778">
        <v>978</v>
      </c>
      <c r="R12" s="779"/>
      <c r="S12" s="779"/>
      <c r="T12" s="779"/>
      <c r="U12" s="779"/>
      <c r="V12" s="779">
        <v>944</v>
      </c>
      <c r="W12" s="779"/>
      <c r="X12" s="779"/>
      <c r="Y12" s="779"/>
      <c r="Z12" s="779"/>
      <c r="AA12" s="779">
        <v>34</v>
      </c>
      <c r="AB12" s="779"/>
      <c r="AC12" s="779"/>
      <c r="AD12" s="779"/>
      <c r="AE12" s="780"/>
      <c r="AF12" s="781">
        <v>34</v>
      </c>
      <c r="AG12" s="782"/>
      <c r="AH12" s="782"/>
      <c r="AI12" s="782"/>
      <c r="AJ12" s="783"/>
      <c r="AK12" s="784">
        <v>42</v>
      </c>
      <c r="AL12" s="785"/>
      <c r="AM12" s="785"/>
      <c r="AN12" s="785"/>
      <c r="AO12" s="785"/>
      <c r="AP12" s="785">
        <v>8508</v>
      </c>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559</v>
      </c>
      <c r="BT12" s="789"/>
      <c r="BU12" s="789"/>
      <c r="BV12" s="789"/>
      <c r="BW12" s="789"/>
      <c r="BX12" s="789"/>
      <c r="BY12" s="789"/>
      <c r="BZ12" s="789"/>
      <c r="CA12" s="789"/>
      <c r="CB12" s="789"/>
      <c r="CC12" s="789"/>
      <c r="CD12" s="789"/>
      <c r="CE12" s="789"/>
      <c r="CF12" s="789"/>
      <c r="CG12" s="790"/>
      <c r="CH12" s="801">
        <v>-1</v>
      </c>
      <c r="CI12" s="802"/>
      <c r="CJ12" s="802"/>
      <c r="CK12" s="802"/>
      <c r="CL12" s="803"/>
      <c r="CM12" s="801">
        <v>108</v>
      </c>
      <c r="CN12" s="802"/>
      <c r="CO12" s="802"/>
      <c r="CP12" s="802"/>
      <c r="CQ12" s="803"/>
      <c r="CR12" s="801">
        <v>30</v>
      </c>
      <c r="CS12" s="802"/>
      <c r="CT12" s="802"/>
      <c r="CU12" s="802"/>
      <c r="CV12" s="803"/>
      <c r="CW12" s="801">
        <v>41</v>
      </c>
      <c r="CX12" s="802"/>
      <c r="CY12" s="802"/>
      <c r="CZ12" s="802"/>
      <c r="DA12" s="803"/>
      <c r="DB12" s="801" t="s">
        <v>491</v>
      </c>
      <c r="DC12" s="802"/>
      <c r="DD12" s="802"/>
      <c r="DE12" s="802"/>
      <c r="DF12" s="803"/>
      <c r="DG12" s="801" t="s">
        <v>491</v>
      </c>
      <c r="DH12" s="802"/>
      <c r="DI12" s="802"/>
      <c r="DJ12" s="802"/>
      <c r="DK12" s="803"/>
      <c r="DL12" s="801" t="s">
        <v>491</v>
      </c>
      <c r="DM12" s="802"/>
      <c r="DN12" s="802"/>
      <c r="DO12" s="802"/>
      <c r="DP12" s="803"/>
      <c r="DQ12" s="801" t="s">
        <v>491</v>
      </c>
      <c r="DR12" s="802"/>
      <c r="DS12" s="802"/>
      <c r="DT12" s="802"/>
      <c r="DU12" s="803"/>
      <c r="DV12" s="804"/>
      <c r="DW12" s="805"/>
      <c r="DX12" s="805"/>
      <c r="DY12" s="805"/>
      <c r="DZ12" s="806"/>
      <c r="EA12" s="207"/>
    </row>
    <row r="13" spans="1:131" s="208" customFormat="1" ht="26.25" customHeight="1">
      <c r="A13" s="214">
        <v>7</v>
      </c>
      <c r="B13" s="775" t="s">
        <v>371</v>
      </c>
      <c r="C13" s="776"/>
      <c r="D13" s="776"/>
      <c r="E13" s="776"/>
      <c r="F13" s="776"/>
      <c r="G13" s="776"/>
      <c r="H13" s="776"/>
      <c r="I13" s="776"/>
      <c r="J13" s="776"/>
      <c r="K13" s="776"/>
      <c r="L13" s="776"/>
      <c r="M13" s="776"/>
      <c r="N13" s="776"/>
      <c r="O13" s="776"/>
      <c r="P13" s="777"/>
      <c r="Q13" s="778">
        <v>11</v>
      </c>
      <c r="R13" s="779"/>
      <c r="S13" s="779"/>
      <c r="T13" s="779"/>
      <c r="U13" s="779"/>
      <c r="V13" s="779">
        <v>11</v>
      </c>
      <c r="W13" s="779"/>
      <c r="X13" s="779"/>
      <c r="Y13" s="779"/>
      <c r="Z13" s="779"/>
      <c r="AA13" s="779" t="s">
        <v>491</v>
      </c>
      <c r="AB13" s="779"/>
      <c r="AC13" s="779"/>
      <c r="AD13" s="779"/>
      <c r="AE13" s="780"/>
      <c r="AF13" s="781" t="s">
        <v>112</v>
      </c>
      <c r="AG13" s="782"/>
      <c r="AH13" s="782"/>
      <c r="AI13" s="782"/>
      <c r="AJ13" s="783"/>
      <c r="AK13" s="784">
        <v>10</v>
      </c>
      <c r="AL13" s="785"/>
      <c r="AM13" s="785"/>
      <c r="AN13" s="785"/>
      <c r="AO13" s="785"/>
      <c r="AP13" s="785">
        <v>691</v>
      </c>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560</v>
      </c>
      <c r="BT13" s="789"/>
      <c r="BU13" s="789"/>
      <c r="BV13" s="789"/>
      <c r="BW13" s="789"/>
      <c r="BX13" s="789"/>
      <c r="BY13" s="789"/>
      <c r="BZ13" s="789"/>
      <c r="CA13" s="789"/>
      <c r="CB13" s="789"/>
      <c r="CC13" s="789"/>
      <c r="CD13" s="789"/>
      <c r="CE13" s="789"/>
      <c r="CF13" s="789"/>
      <c r="CG13" s="790"/>
      <c r="CH13" s="801">
        <v>-69</v>
      </c>
      <c r="CI13" s="802"/>
      <c r="CJ13" s="802"/>
      <c r="CK13" s="802"/>
      <c r="CL13" s="803"/>
      <c r="CM13" s="801">
        <v>945</v>
      </c>
      <c r="CN13" s="802"/>
      <c r="CO13" s="802"/>
      <c r="CP13" s="802"/>
      <c r="CQ13" s="803"/>
      <c r="CR13" s="801">
        <v>989</v>
      </c>
      <c r="CS13" s="802"/>
      <c r="CT13" s="802"/>
      <c r="CU13" s="802"/>
      <c r="CV13" s="803"/>
      <c r="CW13" s="801">
        <v>78</v>
      </c>
      <c r="CX13" s="802"/>
      <c r="CY13" s="802"/>
      <c r="CZ13" s="802"/>
      <c r="DA13" s="803"/>
      <c r="DB13" s="801" t="s">
        <v>491</v>
      </c>
      <c r="DC13" s="802"/>
      <c r="DD13" s="802"/>
      <c r="DE13" s="802"/>
      <c r="DF13" s="803"/>
      <c r="DG13" s="801" t="s">
        <v>491</v>
      </c>
      <c r="DH13" s="802"/>
      <c r="DI13" s="802"/>
      <c r="DJ13" s="802"/>
      <c r="DK13" s="803"/>
      <c r="DL13" s="801" t="s">
        <v>491</v>
      </c>
      <c r="DM13" s="802"/>
      <c r="DN13" s="802"/>
      <c r="DO13" s="802"/>
      <c r="DP13" s="803"/>
      <c r="DQ13" s="801" t="s">
        <v>491</v>
      </c>
      <c r="DR13" s="802"/>
      <c r="DS13" s="802"/>
      <c r="DT13" s="802"/>
      <c r="DU13" s="803"/>
      <c r="DV13" s="804"/>
      <c r="DW13" s="805"/>
      <c r="DX13" s="805"/>
      <c r="DY13" s="805"/>
      <c r="DZ13" s="806"/>
      <c r="EA13" s="207"/>
    </row>
    <row r="14" spans="1:131" s="208" customFormat="1" ht="26.25" customHeight="1">
      <c r="A14" s="214">
        <v>8</v>
      </c>
      <c r="B14" s="775" t="s">
        <v>372</v>
      </c>
      <c r="C14" s="776"/>
      <c r="D14" s="776"/>
      <c r="E14" s="776"/>
      <c r="F14" s="776"/>
      <c r="G14" s="776"/>
      <c r="H14" s="776"/>
      <c r="I14" s="776"/>
      <c r="J14" s="776"/>
      <c r="K14" s="776"/>
      <c r="L14" s="776"/>
      <c r="M14" s="776"/>
      <c r="N14" s="776"/>
      <c r="O14" s="776"/>
      <c r="P14" s="777"/>
      <c r="Q14" s="778">
        <v>1134</v>
      </c>
      <c r="R14" s="779"/>
      <c r="S14" s="779"/>
      <c r="T14" s="779"/>
      <c r="U14" s="779"/>
      <c r="V14" s="779">
        <v>1134</v>
      </c>
      <c r="W14" s="779"/>
      <c r="X14" s="779"/>
      <c r="Y14" s="779"/>
      <c r="Z14" s="779"/>
      <c r="AA14" s="779" t="s">
        <v>491</v>
      </c>
      <c r="AB14" s="779"/>
      <c r="AC14" s="779"/>
      <c r="AD14" s="779"/>
      <c r="AE14" s="780"/>
      <c r="AF14" s="781" t="s">
        <v>112</v>
      </c>
      <c r="AG14" s="782"/>
      <c r="AH14" s="782"/>
      <c r="AI14" s="782"/>
      <c r="AJ14" s="783"/>
      <c r="AK14" s="784">
        <v>385</v>
      </c>
      <c r="AL14" s="785"/>
      <c r="AM14" s="785"/>
      <c r="AN14" s="785"/>
      <c r="AO14" s="785"/>
      <c r="AP14" s="785" t="s">
        <v>491</v>
      </c>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t="s">
        <v>579</v>
      </c>
      <c r="BS14" s="788" t="s">
        <v>561</v>
      </c>
      <c r="BT14" s="789"/>
      <c r="BU14" s="789"/>
      <c r="BV14" s="789"/>
      <c r="BW14" s="789"/>
      <c r="BX14" s="789"/>
      <c r="BY14" s="789"/>
      <c r="BZ14" s="789"/>
      <c r="CA14" s="789"/>
      <c r="CB14" s="789"/>
      <c r="CC14" s="789"/>
      <c r="CD14" s="789"/>
      <c r="CE14" s="789"/>
      <c r="CF14" s="789"/>
      <c r="CG14" s="790"/>
      <c r="CH14" s="801">
        <v>-912</v>
      </c>
      <c r="CI14" s="802"/>
      <c r="CJ14" s="802"/>
      <c r="CK14" s="802"/>
      <c r="CL14" s="803"/>
      <c r="CM14" s="801">
        <v>19256</v>
      </c>
      <c r="CN14" s="802"/>
      <c r="CO14" s="802"/>
      <c r="CP14" s="802"/>
      <c r="CQ14" s="803"/>
      <c r="CR14" s="801">
        <v>19387</v>
      </c>
      <c r="CS14" s="802"/>
      <c r="CT14" s="802"/>
      <c r="CU14" s="802"/>
      <c r="CV14" s="803"/>
      <c r="CW14" s="801">
        <v>4840</v>
      </c>
      <c r="CX14" s="802"/>
      <c r="CY14" s="802"/>
      <c r="CZ14" s="802"/>
      <c r="DA14" s="803"/>
      <c r="DB14" s="801">
        <v>1890</v>
      </c>
      <c r="DC14" s="802"/>
      <c r="DD14" s="802"/>
      <c r="DE14" s="802"/>
      <c r="DF14" s="803"/>
      <c r="DG14" s="801">
        <v>36286</v>
      </c>
      <c r="DH14" s="802"/>
      <c r="DI14" s="802"/>
      <c r="DJ14" s="802"/>
      <c r="DK14" s="803"/>
      <c r="DL14" s="801" t="s">
        <v>491</v>
      </c>
      <c r="DM14" s="802"/>
      <c r="DN14" s="802"/>
      <c r="DO14" s="802"/>
      <c r="DP14" s="803"/>
      <c r="DQ14" s="801">
        <v>378</v>
      </c>
      <c r="DR14" s="802"/>
      <c r="DS14" s="802"/>
      <c r="DT14" s="802"/>
      <c r="DU14" s="803"/>
      <c r="DV14" s="804"/>
      <c r="DW14" s="805"/>
      <c r="DX14" s="805"/>
      <c r="DY14" s="805"/>
      <c r="DZ14" s="806"/>
      <c r="EA14" s="207"/>
    </row>
    <row r="15" spans="1:131" s="208" customFormat="1" ht="26.25" customHeight="1">
      <c r="A15" s="214">
        <v>9</v>
      </c>
      <c r="B15" s="775" t="s">
        <v>373</v>
      </c>
      <c r="C15" s="776"/>
      <c r="D15" s="776"/>
      <c r="E15" s="776"/>
      <c r="F15" s="776"/>
      <c r="G15" s="776"/>
      <c r="H15" s="776"/>
      <c r="I15" s="776"/>
      <c r="J15" s="776"/>
      <c r="K15" s="776"/>
      <c r="L15" s="776"/>
      <c r="M15" s="776"/>
      <c r="N15" s="776"/>
      <c r="O15" s="776"/>
      <c r="P15" s="777"/>
      <c r="Q15" s="778">
        <v>6334</v>
      </c>
      <c r="R15" s="779"/>
      <c r="S15" s="779"/>
      <c r="T15" s="779"/>
      <c r="U15" s="779"/>
      <c r="V15" s="779">
        <v>6334</v>
      </c>
      <c r="W15" s="779"/>
      <c r="X15" s="779"/>
      <c r="Y15" s="779"/>
      <c r="Z15" s="779"/>
      <c r="AA15" s="779" t="s">
        <v>491</v>
      </c>
      <c r="AB15" s="779"/>
      <c r="AC15" s="779"/>
      <c r="AD15" s="779"/>
      <c r="AE15" s="780"/>
      <c r="AF15" s="781" t="s">
        <v>112</v>
      </c>
      <c r="AG15" s="782"/>
      <c r="AH15" s="782"/>
      <c r="AI15" s="782"/>
      <c r="AJ15" s="783"/>
      <c r="AK15" s="784" t="s">
        <v>491</v>
      </c>
      <c r="AL15" s="785"/>
      <c r="AM15" s="785"/>
      <c r="AN15" s="785"/>
      <c r="AO15" s="785"/>
      <c r="AP15" s="785">
        <v>38176</v>
      </c>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562</v>
      </c>
      <c r="BT15" s="789"/>
      <c r="BU15" s="789"/>
      <c r="BV15" s="789"/>
      <c r="BW15" s="789"/>
      <c r="BX15" s="789"/>
      <c r="BY15" s="789"/>
      <c r="BZ15" s="789"/>
      <c r="CA15" s="789"/>
      <c r="CB15" s="789"/>
      <c r="CC15" s="789"/>
      <c r="CD15" s="789"/>
      <c r="CE15" s="789"/>
      <c r="CF15" s="789"/>
      <c r="CG15" s="790"/>
      <c r="CH15" s="801">
        <v>-27</v>
      </c>
      <c r="CI15" s="802"/>
      <c r="CJ15" s="802"/>
      <c r="CK15" s="802"/>
      <c r="CL15" s="803"/>
      <c r="CM15" s="801">
        <v>3</v>
      </c>
      <c r="CN15" s="802"/>
      <c r="CO15" s="802"/>
      <c r="CP15" s="802"/>
      <c r="CQ15" s="803"/>
      <c r="CR15" s="801">
        <v>50</v>
      </c>
      <c r="CS15" s="802"/>
      <c r="CT15" s="802"/>
      <c r="CU15" s="802"/>
      <c r="CV15" s="803"/>
      <c r="CW15" s="801">
        <v>146</v>
      </c>
      <c r="CX15" s="802"/>
      <c r="CY15" s="802"/>
      <c r="CZ15" s="802"/>
      <c r="DA15" s="803"/>
      <c r="DB15" s="801" t="s">
        <v>491</v>
      </c>
      <c r="DC15" s="802"/>
      <c r="DD15" s="802"/>
      <c r="DE15" s="802"/>
      <c r="DF15" s="803"/>
      <c r="DG15" s="801" t="s">
        <v>491</v>
      </c>
      <c r="DH15" s="802"/>
      <c r="DI15" s="802"/>
      <c r="DJ15" s="802"/>
      <c r="DK15" s="803"/>
      <c r="DL15" s="801" t="s">
        <v>491</v>
      </c>
      <c r="DM15" s="802"/>
      <c r="DN15" s="802"/>
      <c r="DO15" s="802"/>
      <c r="DP15" s="803"/>
      <c r="DQ15" s="801" t="s">
        <v>491</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563</v>
      </c>
      <c r="BT16" s="789"/>
      <c r="BU16" s="789"/>
      <c r="BV16" s="789"/>
      <c r="BW16" s="789"/>
      <c r="BX16" s="789"/>
      <c r="BY16" s="789"/>
      <c r="BZ16" s="789"/>
      <c r="CA16" s="789"/>
      <c r="CB16" s="789"/>
      <c r="CC16" s="789"/>
      <c r="CD16" s="789"/>
      <c r="CE16" s="789"/>
      <c r="CF16" s="789"/>
      <c r="CG16" s="790"/>
      <c r="CH16" s="801">
        <v>201</v>
      </c>
      <c r="CI16" s="802"/>
      <c r="CJ16" s="802"/>
      <c r="CK16" s="802"/>
      <c r="CL16" s="803"/>
      <c r="CM16" s="801">
        <v>3485</v>
      </c>
      <c r="CN16" s="802"/>
      <c r="CO16" s="802"/>
      <c r="CP16" s="802"/>
      <c r="CQ16" s="803"/>
      <c r="CR16" s="801">
        <v>700</v>
      </c>
      <c r="CS16" s="802"/>
      <c r="CT16" s="802"/>
      <c r="CU16" s="802"/>
      <c r="CV16" s="803"/>
      <c r="CW16" s="801" t="s">
        <v>491</v>
      </c>
      <c r="CX16" s="802"/>
      <c r="CY16" s="802"/>
      <c r="CZ16" s="802"/>
      <c r="DA16" s="803"/>
      <c r="DB16" s="801" t="s">
        <v>491</v>
      </c>
      <c r="DC16" s="802"/>
      <c r="DD16" s="802"/>
      <c r="DE16" s="802"/>
      <c r="DF16" s="803"/>
      <c r="DG16" s="801" t="s">
        <v>491</v>
      </c>
      <c r="DH16" s="802"/>
      <c r="DI16" s="802"/>
      <c r="DJ16" s="802"/>
      <c r="DK16" s="803"/>
      <c r="DL16" s="801" t="s">
        <v>491</v>
      </c>
      <c r="DM16" s="802"/>
      <c r="DN16" s="802"/>
      <c r="DO16" s="802"/>
      <c r="DP16" s="803"/>
      <c r="DQ16" s="801" t="s">
        <v>491</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t="s">
        <v>564</v>
      </c>
      <c r="BT17" s="789"/>
      <c r="BU17" s="789"/>
      <c r="BV17" s="789"/>
      <c r="BW17" s="789"/>
      <c r="BX17" s="789"/>
      <c r="BY17" s="789"/>
      <c r="BZ17" s="789"/>
      <c r="CA17" s="789"/>
      <c r="CB17" s="789"/>
      <c r="CC17" s="789"/>
      <c r="CD17" s="789"/>
      <c r="CE17" s="789"/>
      <c r="CF17" s="789"/>
      <c r="CG17" s="790"/>
      <c r="CH17" s="801">
        <v>2</v>
      </c>
      <c r="CI17" s="802"/>
      <c r="CJ17" s="802"/>
      <c r="CK17" s="802"/>
      <c r="CL17" s="803"/>
      <c r="CM17" s="801">
        <v>16</v>
      </c>
      <c r="CN17" s="802"/>
      <c r="CO17" s="802"/>
      <c r="CP17" s="802"/>
      <c r="CQ17" s="803"/>
      <c r="CR17" s="801">
        <v>60</v>
      </c>
      <c r="CS17" s="802"/>
      <c r="CT17" s="802"/>
      <c r="CU17" s="802"/>
      <c r="CV17" s="803"/>
      <c r="CW17" s="801">
        <v>76</v>
      </c>
      <c r="CX17" s="802"/>
      <c r="CY17" s="802"/>
      <c r="CZ17" s="802"/>
      <c r="DA17" s="803"/>
      <c r="DB17" s="801" t="s">
        <v>491</v>
      </c>
      <c r="DC17" s="802"/>
      <c r="DD17" s="802"/>
      <c r="DE17" s="802"/>
      <c r="DF17" s="803"/>
      <c r="DG17" s="801" t="s">
        <v>491</v>
      </c>
      <c r="DH17" s="802"/>
      <c r="DI17" s="802"/>
      <c r="DJ17" s="802"/>
      <c r="DK17" s="803"/>
      <c r="DL17" s="801" t="s">
        <v>491</v>
      </c>
      <c r="DM17" s="802"/>
      <c r="DN17" s="802"/>
      <c r="DO17" s="802"/>
      <c r="DP17" s="803"/>
      <c r="DQ17" s="801" t="s">
        <v>491</v>
      </c>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t="s">
        <v>565</v>
      </c>
      <c r="BT18" s="789"/>
      <c r="BU18" s="789"/>
      <c r="BV18" s="789"/>
      <c r="BW18" s="789"/>
      <c r="BX18" s="789"/>
      <c r="BY18" s="789"/>
      <c r="BZ18" s="789"/>
      <c r="CA18" s="789"/>
      <c r="CB18" s="789"/>
      <c r="CC18" s="789"/>
      <c r="CD18" s="789"/>
      <c r="CE18" s="789"/>
      <c r="CF18" s="789"/>
      <c r="CG18" s="790"/>
      <c r="CH18" s="801">
        <v>446</v>
      </c>
      <c r="CI18" s="802"/>
      <c r="CJ18" s="802"/>
      <c r="CK18" s="802"/>
      <c r="CL18" s="803"/>
      <c r="CM18" s="801">
        <v>5128</v>
      </c>
      <c r="CN18" s="802"/>
      <c r="CO18" s="802"/>
      <c r="CP18" s="802"/>
      <c r="CQ18" s="803"/>
      <c r="CR18" s="801">
        <v>3762</v>
      </c>
      <c r="CS18" s="802"/>
      <c r="CT18" s="802"/>
      <c r="CU18" s="802"/>
      <c r="CV18" s="803"/>
      <c r="CW18" s="801">
        <v>4</v>
      </c>
      <c r="CX18" s="802"/>
      <c r="CY18" s="802"/>
      <c r="CZ18" s="802"/>
      <c r="DA18" s="803"/>
      <c r="DB18" s="801">
        <v>4150</v>
      </c>
      <c r="DC18" s="802"/>
      <c r="DD18" s="802"/>
      <c r="DE18" s="802"/>
      <c r="DF18" s="803"/>
      <c r="DG18" s="801" t="s">
        <v>491</v>
      </c>
      <c r="DH18" s="802"/>
      <c r="DI18" s="802"/>
      <c r="DJ18" s="802"/>
      <c r="DK18" s="803"/>
      <c r="DL18" s="801" t="s">
        <v>491</v>
      </c>
      <c r="DM18" s="802"/>
      <c r="DN18" s="802"/>
      <c r="DO18" s="802"/>
      <c r="DP18" s="803"/>
      <c r="DQ18" s="801" t="s">
        <v>491</v>
      </c>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t="s">
        <v>576</v>
      </c>
      <c r="BS19" s="788" t="s">
        <v>566</v>
      </c>
      <c r="BT19" s="789"/>
      <c r="BU19" s="789"/>
      <c r="BV19" s="789"/>
      <c r="BW19" s="789"/>
      <c r="BX19" s="789"/>
      <c r="BY19" s="789"/>
      <c r="BZ19" s="789"/>
      <c r="CA19" s="789"/>
      <c r="CB19" s="789"/>
      <c r="CC19" s="789"/>
      <c r="CD19" s="789"/>
      <c r="CE19" s="789"/>
      <c r="CF19" s="789"/>
      <c r="CG19" s="790"/>
      <c r="CH19" s="801">
        <v>13</v>
      </c>
      <c r="CI19" s="802"/>
      <c r="CJ19" s="802"/>
      <c r="CK19" s="802"/>
      <c r="CL19" s="803"/>
      <c r="CM19" s="801">
        <v>-6447</v>
      </c>
      <c r="CN19" s="802"/>
      <c r="CO19" s="802"/>
      <c r="CP19" s="802"/>
      <c r="CQ19" s="803"/>
      <c r="CR19" s="801">
        <v>5500</v>
      </c>
      <c r="CS19" s="802"/>
      <c r="CT19" s="802"/>
      <c r="CU19" s="802"/>
      <c r="CV19" s="803"/>
      <c r="CW19" s="801">
        <v>2</v>
      </c>
      <c r="CX19" s="802"/>
      <c r="CY19" s="802"/>
      <c r="CZ19" s="802"/>
      <c r="DA19" s="803"/>
      <c r="DB19" s="801">
        <v>6672</v>
      </c>
      <c r="DC19" s="802"/>
      <c r="DD19" s="802"/>
      <c r="DE19" s="802"/>
      <c r="DF19" s="803"/>
      <c r="DG19" s="801" t="s">
        <v>491</v>
      </c>
      <c r="DH19" s="802"/>
      <c r="DI19" s="802"/>
      <c r="DJ19" s="802"/>
      <c r="DK19" s="803"/>
      <c r="DL19" s="801">
        <v>12090</v>
      </c>
      <c r="DM19" s="802"/>
      <c r="DN19" s="802"/>
      <c r="DO19" s="802"/>
      <c r="DP19" s="803"/>
      <c r="DQ19" s="801">
        <v>1282</v>
      </c>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t="s">
        <v>567</v>
      </c>
      <c r="BT20" s="789"/>
      <c r="BU20" s="789"/>
      <c r="BV20" s="789"/>
      <c r="BW20" s="789"/>
      <c r="BX20" s="789"/>
      <c r="BY20" s="789"/>
      <c r="BZ20" s="789"/>
      <c r="CA20" s="789"/>
      <c r="CB20" s="789"/>
      <c r="CC20" s="789"/>
      <c r="CD20" s="789"/>
      <c r="CE20" s="789"/>
      <c r="CF20" s="789"/>
      <c r="CG20" s="790"/>
      <c r="CH20" s="801">
        <v>-12</v>
      </c>
      <c r="CI20" s="802"/>
      <c r="CJ20" s="802"/>
      <c r="CK20" s="802"/>
      <c r="CL20" s="803"/>
      <c r="CM20" s="801">
        <v>940</v>
      </c>
      <c r="CN20" s="802"/>
      <c r="CO20" s="802"/>
      <c r="CP20" s="802"/>
      <c r="CQ20" s="803"/>
      <c r="CR20" s="801">
        <v>978</v>
      </c>
      <c r="CS20" s="802"/>
      <c r="CT20" s="802"/>
      <c r="CU20" s="802"/>
      <c r="CV20" s="803"/>
      <c r="CW20" s="801">
        <v>131</v>
      </c>
      <c r="CX20" s="802"/>
      <c r="CY20" s="802"/>
      <c r="CZ20" s="802"/>
      <c r="DA20" s="803"/>
      <c r="DB20" s="801" t="s">
        <v>491</v>
      </c>
      <c r="DC20" s="802"/>
      <c r="DD20" s="802"/>
      <c r="DE20" s="802"/>
      <c r="DF20" s="803"/>
      <c r="DG20" s="801" t="s">
        <v>491</v>
      </c>
      <c r="DH20" s="802"/>
      <c r="DI20" s="802"/>
      <c r="DJ20" s="802"/>
      <c r="DK20" s="803"/>
      <c r="DL20" s="801" t="s">
        <v>491</v>
      </c>
      <c r="DM20" s="802"/>
      <c r="DN20" s="802"/>
      <c r="DO20" s="802"/>
      <c r="DP20" s="803"/>
      <c r="DQ20" s="801" t="s">
        <v>491</v>
      </c>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t="s">
        <v>576</v>
      </c>
      <c r="BS21" s="788" t="s">
        <v>568</v>
      </c>
      <c r="BT21" s="789"/>
      <c r="BU21" s="789"/>
      <c r="BV21" s="789"/>
      <c r="BW21" s="789"/>
      <c r="BX21" s="789"/>
      <c r="BY21" s="789"/>
      <c r="BZ21" s="789"/>
      <c r="CA21" s="789"/>
      <c r="CB21" s="789"/>
      <c r="CC21" s="789"/>
      <c r="CD21" s="789"/>
      <c r="CE21" s="789"/>
      <c r="CF21" s="789"/>
      <c r="CG21" s="790"/>
      <c r="CH21" s="801">
        <v>-3</v>
      </c>
      <c r="CI21" s="802"/>
      <c r="CJ21" s="802"/>
      <c r="CK21" s="802"/>
      <c r="CL21" s="803"/>
      <c r="CM21" s="801">
        <v>315</v>
      </c>
      <c r="CN21" s="802"/>
      <c r="CO21" s="802"/>
      <c r="CP21" s="802"/>
      <c r="CQ21" s="803"/>
      <c r="CR21" s="801">
        <v>217</v>
      </c>
      <c r="CS21" s="802"/>
      <c r="CT21" s="802"/>
      <c r="CU21" s="802"/>
      <c r="CV21" s="803"/>
      <c r="CW21" s="801">
        <v>298</v>
      </c>
      <c r="CX21" s="802"/>
      <c r="CY21" s="802"/>
      <c r="CZ21" s="802"/>
      <c r="DA21" s="803"/>
      <c r="DB21" s="801" t="s">
        <v>491</v>
      </c>
      <c r="DC21" s="802"/>
      <c r="DD21" s="802"/>
      <c r="DE21" s="802"/>
      <c r="DF21" s="803"/>
      <c r="DG21" s="801" t="s">
        <v>491</v>
      </c>
      <c r="DH21" s="802"/>
      <c r="DI21" s="802"/>
      <c r="DJ21" s="802"/>
      <c r="DK21" s="803"/>
      <c r="DL21" s="801">
        <v>2512</v>
      </c>
      <c r="DM21" s="802"/>
      <c r="DN21" s="802"/>
      <c r="DO21" s="802"/>
      <c r="DP21" s="803"/>
      <c r="DQ21" s="801">
        <v>2261</v>
      </c>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4"/>
      <c r="AL22" s="825"/>
      <c r="AM22" s="825"/>
      <c r="AN22" s="825"/>
      <c r="AO22" s="825"/>
      <c r="AP22" s="825"/>
      <c r="AQ22" s="825"/>
      <c r="AR22" s="825"/>
      <c r="AS22" s="825"/>
      <c r="AT22" s="825"/>
      <c r="AU22" s="826"/>
      <c r="AV22" s="826"/>
      <c r="AW22" s="826"/>
      <c r="AX22" s="826"/>
      <c r="AY22" s="827"/>
      <c r="AZ22" s="828" t="s">
        <v>374</v>
      </c>
      <c r="BA22" s="828"/>
      <c r="BB22" s="828"/>
      <c r="BC22" s="828"/>
      <c r="BD22" s="829"/>
      <c r="BE22" s="206"/>
      <c r="BF22" s="206"/>
      <c r="BG22" s="206"/>
      <c r="BH22" s="206"/>
      <c r="BI22" s="206"/>
      <c r="BJ22" s="206"/>
      <c r="BK22" s="206"/>
      <c r="BL22" s="206"/>
      <c r="BM22" s="206"/>
      <c r="BN22" s="206"/>
      <c r="BO22" s="206"/>
      <c r="BP22" s="206"/>
      <c r="BQ22" s="215">
        <v>16</v>
      </c>
      <c r="BR22" s="216"/>
      <c r="BS22" s="788" t="s">
        <v>569</v>
      </c>
      <c r="BT22" s="789"/>
      <c r="BU22" s="789"/>
      <c r="BV22" s="789"/>
      <c r="BW22" s="789"/>
      <c r="BX22" s="789"/>
      <c r="BY22" s="789"/>
      <c r="BZ22" s="789"/>
      <c r="CA22" s="789"/>
      <c r="CB22" s="789"/>
      <c r="CC22" s="789"/>
      <c r="CD22" s="789"/>
      <c r="CE22" s="789"/>
      <c r="CF22" s="789"/>
      <c r="CG22" s="790"/>
      <c r="CH22" s="801">
        <v>-71</v>
      </c>
      <c r="CI22" s="802"/>
      <c r="CJ22" s="802"/>
      <c r="CK22" s="802"/>
      <c r="CL22" s="803"/>
      <c r="CM22" s="801">
        <v>311</v>
      </c>
      <c r="CN22" s="802"/>
      <c r="CO22" s="802"/>
      <c r="CP22" s="802"/>
      <c r="CQ22" s="803"/>
      <c r="CR22" s="801">
        <v>100</v>
      </c>
      <c r="CS22" s="802"/>
      <c r="CT22" s="802"/>
      <c r="CU22" s="802"/>
      <c r="CV22" s="803"/>
      <c r="CW22" s="801">
        <v>75</v>
      </c>
      <c r="CX22" s="802"/>
      <c r="CY22" s="802"/>
      <c r="CZ22" s="802"/>
      <c r="DA22" s="803"/>
      <c r="DB22" s="801" t="s">
        <v>491</v>
      </c>
      <c r="DC22" s="802"/>
      <c r="DD22" s="802"/>
      <c r="DE22" s="802"/>
      <c r="DF22" s="803"/>
      <c r="DG22" s="801" t="s">
        <v>491</v>
      </c>
      <c r="DH22" s="802"/>
      <c r="DI22" s="802"/>
      <c r="DJ22" s="802"/>
      <c r="DK22" s="803"/>
      <c r="DL22" s="801" t="s">
        <v>491</v>
      </c>
      <c r="DM22" s="802"/>
      <c r="DN22" s="802"/>
      <c r="DO22" s="802"/>
      <c r="DP22" s="803"/>
      <c r="DQ22" s="801" t="s">
        <v>491</v>
      </c>
      <c r="DR22" s="802"/>
      <c r="DS22" s="802"/>
      <c r="DT22" s="802"/>
      <c r="DU22" s="803"/>
      <c r="DV22" s="804"/>
      <c r="DW22" s="805"/>
      <c r="DX22" s="805"/>
      <c r="DY22" s="805"/>
      <c r="DZ22" s="806"/>
      <c r="EA22" s="207"/>
    </row>
    <row r="23" spans="1:131" s="208" customFormat="1" ht="26.25" customHeight="1" thickBot="1">
      <c r="A23" s="217" t="s">
        <v>375</v>
      </c>
      <c r="B23" s="810" t="s">
        <v>376</v>
      </c>
      <c r="C23" s="811"/>
      <c r="D23" s="811"/>
      <c r="E23" s="811"/>
      <c r="F23" s="811"/>
      <c r="G23" s="811"/>
      <c r="H23" s="811"/>
      <c r="I23" s="811"/>
      <c r="J23" s="811"/>
      <c r="K23" s="811"/>
      <c r="L23" s="811"/>
      <c r="M23" s="811"/>
      <c r="N23" s="811"/>
      <c r="O23" s="811"/>
      <c r="P23" s="812"/>
      <c r="Q23" s="813">
        <v>601905</v>
      </c>
      <c r="R23" s="814"/>
      <c r="S23" s="814"/>
      <c r="T23" s="814"/>
      <c r="U23" s="814"/>
      <c r="V23" s="815">
        <v>597541</v>
      </c>
      <c r="W23" s="816"/>
      <c r="X23" s="816"/>
      <c r="Y23" s="816"/>
      <c r="Z23" s="817"/>
      <c r="AA23" s="815">
        <v>4363</v>
      </c>
      <c r="AB23" s="816"/>
      <c r="AC23" s="816"/>
      <c r="AD23" s="816"/>
      <c r="AE23" s="818"/>
      <c r="AF23" s="819">
        <f>SUM(AF7:AJ15)</f>
        <v>2479</v>
      </c>
      <c r="AG23" s="816"/>
      <c r="AH23" s="816"/>
      <c r="AI23" s="816"/>
      <c r="AJ23" s="818"/>
      <c r="AK23" s="820"/>
      <c r="AL23" s="821"/>
      <c r="AM23" s="821"/>
      <c r="AN23" s="821"/>
      <c r="AO23" s="821"/>
      <c r="AP23" s="815">
        <f>SUM(AP7:AT15)</f>
        <v>1139858</v>
      </c>
      <c r="AQ23" s="816"/>
      <c r="AR23" s="816"/>
      <c r="AS23" s="816"/>
      <c r="AT23" s="817"/>
      <c r="AU23" s="822"/>
      <c r="AV23" s="822"/>
      <c r="AW23" s="822"/>
      <c r="AX23" s="822"/>
      <c r="AY23" s="823"/>
      <c r="AZ23" s="831" t="s">
        <v>112</v>
      </c>
      <c r="BA23" s="816"/>
      <c r="BB23" s="816"/>
      <c r="BC23" s="816"/>
      <c r="BD23" s="818"/>
      <c r="BE23" s="206"/>
      <c r="BF23" s="206"/>
      <c r="BG23" s="206"/>
      <c r="BH23" s="206"/>
      <c r="BI23" s="206"/>
      <c r="BJ23" s="206"/>
      <c r="BK23" s="206"/>
      <c r="BL23" s="206"/>
      <c r="BM23" s="206"/>
      <c r="BN23" s="206"/>
      <c r="BO23" s="206"/>
      <c r="BP23" s="206"/>
      <c r="BQ23" s="215">
        <v>17</v>
      </c>
      <c r="BR23" s="216"/>
      <c r="BS23" s="788" t="s">
        <v>570</v>
      </c>
      <c r="BT23" s="789"/>
      <c r="BU23" s="789"/>
      <c r="BV23" s="789"/>
      <c r="BW23" s="789"/>
      <c r="BX23" s="789"/>
      <c r="BY23" s="789"/>
      <c r="BZ23" s="789"/>
      <c r="CA23" s="789"/>
      <c r="CB23" s="789"/>
      <c r="CC23" s="789"/>
      <c r="CD23" s="789"/>
      <c r="CE23" s="789"/>
      <c r="CF23" s="789"/>
      <c r="CG23" s="790"/>
      <c r="CH23" s="801">
        <v>571</v>
      </c>
      <c r="CI23" s="802"/>
      <c r="CJ23" s="802"/>
      <c r="CK23" s="802"/>
      <c r="CL23" s="803"/>
      <c r="CM23" s="801">
        <v>9495</v>
      </c>
      <c r="CN23" s="802"/>
      <c r="CO23" s="802"/>
      <c r="CP23" s="802"/>
      <c r="CQ23" s="803"/>
      <c r="CR23" s="801">
        <v>1</v>
      </c>
      <c r="CS23" s="802"/>
      <c r="CT23" s="802"/>
      <c r="CU23" s="802"/>
      <c r="CV23" s="803"/>
      <c r="CW23" s="801">
        <v>4</v>
      </c>
      <c r="CX23" s="802"/>
      <c r="CY23" s="802"/>
      <c r="CZ23" s="802"/>
      <c r="DA23" s="803"/>
      <c r="DB23" s="801" t="s">
        <v>491</v>
      </c>
      <c r="DC23" s="802"/>
      <c r="DD23" s="802"/>
      <c r="DE23" s="802"/>
      <c r="DF23" s="803"/>
      <c r="DG23" s="801" t="s">
        <v>491</v>
      </c>
      <c r="DH23" s="802"/>
      <c r="DI23" s="802"/>
      <c r="DJ23" s="802"/>
      <c r="DK23" s="803"/>
      <c r="DL23" s="801" t="s">
        <v>491</v>
      </c>
      <c r="DM23" s="802"/>
      <c r="DN23" s="802"/>
      <c r="DO23" s="802"/>
      <c r="DP23" s="803"/>
      <c r="DQ23" s="801" t="s">
        <v>491</v>
      </c>
      <c r="DR23" s="802"/>
      <c r="DS23" s="802"/>
      <c r="DT23" s="802"/>
      <c r="DU23" s="803"/>
      <c r="DV23" s="804"/>
      <c r="DW23" s="805"/>
      <c r="DX23" s="805"/>
      <c r="DY23" s="805"/>
      <c r="DZ23" s="806"/>
      <c r="EA23" s="207"/>
    </row>
    <row r="24" spans="1:131" s="208" customFormat="1" ht="26.25" customHeight="1">
      <c r="A24" s="830" t="s">
        <v>377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05"/>
      <c r="BA24" s="205"/>
      <c r="BB24" s="205"/>
      <c r="BC24" s="205"/>
      <c r="BD24" s="205"/>
      <c r="BE24" s="206"/>
      <c r="BF24" s="206"/>
      <c r="BG24" s="206"/>
      <c r="BH24" s="206"/>
      <c r="BI24" s="206"/>
      <c r="BJ24" s="206"/>
      <c r="BK24" s="206"/>
      <c r="BL24" s="206"/>
      <c r="BM24" s="206"/>
      <c r="BN24" s="206"/>
      <c r="BO24" s="206"/>
      <c r="BP24" s="206"/>
      <c r="BQ24" s="215">
        <v>18</v>
      </c>
      <c r="BR24" s="216"/>
      <c r="BS24" s="788" t="s">
        <v>571</v>
      </c>
      <c r="BT24" s="789"/>
      <c r="BU24" s="789"/>
      <c r="BV24" s="789"/>
      <c r="BW24" s="789"/>
      <c r="BX24" s="789"/>
      <c r="BY24" s="789"/>
      <c r="BZ24" s="789"/>
      <c r="CA24" s="789"/>
      <c r="CB24" s="789"/>
      <c r="CC24" s="789"/>
      <c r="CD24" s="789"/>
      <c r="CE24" s="789"/>
      <c r="CF24" s="789"/>
      <c r="CG24" s="790"/>
      <c r="CH24" s="801">
        <v>143</v>
      </c>
      <c r="CI24" s="802"/>
      <c r="CJ24" s="802"/>
      <c r="CK24" s="802"/>
      <c r="CL24" s="803"/>
      <c r="CM24" s="801">
        <v>2877</v>
      </c>
      <c r="CN24" s="802"/>
      <c r="CO24" s="802"/>
      <c r="CP24" s="802"/>
      <c r="CQ24" s="803"/>
      <c r="CR24" s="801">
        <v>224</v>
      </c>
      <c r="CS24" s="802"/>
      <c r="CT24" s="802"/>
      <c r="CU24" s="802"/>
      <c r="CV24" s="803"/>
      <c r="CW24" s="801" t="s">
        <v>491</v>
      </c>
      <c r="CX24" s="802"/>
      <c r="CY24" s="802"/>
      <c r="CZ24" s="802"/>
      <c r="DA24" s="803"/>
      <c r="DB24" s="801" t="s">
        <v>491</v>
      </c>
      <c r="DC24" s="802"/>
      <c r="DD24" s="802"/>
      <c r="DE24" s="802"/>
      <c r="DF24" s="803"/>
      <c r="DG24" s="801" t="s">
        <v>491</v>
      </c>
      <c r="DH24" s="802"/>
      <c r="DI24" s="802"/>
      <c r="DJ24" s="802"/>
      <c r="DK24" s="803"/>
      <c r="DL24" s="801" t="s">
        <v>491</v>
      </c>
      <c r="DM24" s="802"/>
      <c r="DN24" s="802"/>
      <c r="DO24" s="802"/>
      <c r="DP24" s="803"/>
      <c r="DQ24" s="801" t="s">
        <v>491</v>
      </c>
      <c r="DR24" s="802"/>
      <c r="DS24" s="802"/>
      <c r="DT24" s="802"/>
      <c r="DU24" s="803"/>
      <c r="DV24" s="804"/>
      <c r="DW24" s="805"/>
      <c r="DX24" s="805"/>
      <c r="DY24" s="805"/>
      <c r="DZ24" s="806"/>
      <c r="EA24" s="207"/>
    </row>
    <row r="25" spans="1:131" s="200" customFormat="1" ht="26.25" customHeight="1" thickBot="1">
      <c r="A25" s="769" t="s">
        <v>378</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t="s">
        <v>577</v>
      </c>
      <c r="BS25" s="788" t="s">
        <v>572</v>
      </c>
      <c r="BT25" s="789"/>
      <c r="BU25" s="789"/>
      <c r="BV25" s="789"/>
      <c r="BW25" s="789"/>
      <c r="BX25" s="789"/>
      <c r="BY25" s="789"/>
      <c r="BZ25" s="789"/>
      <c r="CA25" s="789"/>
      <c r="CB25" s="789"/>
      <c r="CC25" s="789"/>
      <c r="CD25" s="789"/>
      <c r="CE25" s="789"/>
      <c r="CF25" s="789"/>
      <c r="CG25" s="790"/>
      <c r="CH25" s="801" t="s">
        <v>491</v>
      </c>
      <c r="CI25" s="802"/>
      <c r="CJ25" s="802"/>
      <c r="CK25" s="802"/>
      <c r="CL25" s="803"/>
      <c r="CM25" s="801">
        <v>80564</v>
      </c>
      <c r="CN25" s="802"/>
      <c r="CO25" s="802"/>
      <c r="CP25" s="802"/>
      <c r="CQ25" s="803"/>
      <c r="CR25" s="801">
        <v>40215</v>
      </c>
      <c r="CS25" s="802"/>
      <c r="CT25" s="802"/>
      <c r="CU25" s="802"/>
      <c r="CV25" s="803"/>
      <c r="CW25" s="801" t="s">
        <v>491</v>
      </c>
      <c r="CX25" s="802"/>
      <c r="CY25" s="802"/>
      <c r="CZ25" s="802"/>
      <c r="DA25" s="803"/>
      <c r="DB25" s="801">
        <v>31080</v>
      </c>
      <c r="DC25" s="802"/>
      <c r="DD25" s="802"/>
      <c r="DE25" s="802"/>
      <c r="DF25" s="803"/>
      <c r="DG25" s="801">
        <v>90086</v>
      </c>
      <c r="DH25" s="802"/>
      <c r="DI25" s="802"/>
      <c r="DJ25" s="802"/>
      <c r="DK25" s="803"/>
      <c r="DL25" s="801" t="s">
        <v>491</v>
      </c>
      <c r="DM25" s="802"/>
      <c r="DN25" s="802"/>
      <c r="DO25" s="802"/>
      <c r="DP25" s="803"/>
      <c r="DQ25" s="801" t="s">
        <v>491</v>
      </c>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379</v>
      </c>
      <c r="R26" s="738"/>
      <c r="S26" s="738"/>
      <c r="T26" s="738"/>
      <c r="U26" s="739"/>
      <c r="V26" s="737" t="s">
        <v>380</v>
      </c>
      <c r="W26" s="738"/>
      <c r="X26" s="738"/>
      <c r="Y26" s="738"/>
      <c r="Z26" s="739"/>
      <c r="AA26" s="737" t="s">
        <v>381</v>
      </c>
      <c r="AB26" s="738"/>
      <c r="AC26" s="738"/>
      <c r="AD26" s="738"/>
      <c r="AE26" s="738"/>
      <c r="AF26" s="832" t="s">
        <v>382</v>
      </c>
      <c r="AG26" s="833"/>
      <c r="AH26" s="833"/>
      <c r="AI26" s="833"/>
      <c r="AJ26" s="834"/>
      <c r="AK26" s="738" t="s">
        <v>383</v>
      </c>
      <c r="AL26" s="738"/>
      <c r="AM26" s="738"/>
      <c r="AN26" s="738"/>
      <c r="AO26" s="739"/>
      <c r="AP26" s="737" t="s">
        <v>384</v>
      </c>
      <c r="AQ26" s="738"/>
      <c r="AR26" s="738"/>
      <c r="AS26" s="738"/>
      <c r="AT26" s="739"/>
      <c r="AU26" s="737" t="s">
        <v>385</v>
      </c>
      <c r="AV26" s="738"/>
      <c r="AW26" s="738"/>
      <c r="AX26" s="738"/>
      <c r="AY26" s="739"/>
      <c r="AZ26" s="737" t="s">
        <v>386</v>
      </c>
      <c r="BA26" s="738"/>
      <c r="BB26" s="738"/>
      <c r="BC26" s="738"/>
      <c r="BD26" s="739"/>
      <c r="BE26" s="737" t="s">
        <v>355</v>
      </c>
      <c r="BF26" s="738"/>
      <c r="BG26" s="738"/>
      <c r="BH26" s="738"/>
      <c r="BI26" s="749"/>
      <c r="BJ26" s="205"/>
      <c r="BK26" s="205"/>
      <c r="BL26" s="205"/>
      <c r="BM26" s="205"/>
      <c r="BN26" s="205"/>
      <c r="BO26" s="218"/>
      <c r="BP26" s="218"/>
      <c r="BQ26" s="215">
        <v>20</v>
      </c>
      <c r="BR26" s="216" t="s">
        <v>577</v>
      </c>
      <c r="BS26" s="788" t="s">
        <v>573</v>
      </c>
      <c r="BT26" s="789"/>
      <c r="BU26" s="789"/>
      <c r="BV26" s="789"/>
      <c r="BW26" s="789"/>
      <c r="BX26" s="789"/>
      <c r="BY26" s="789"/>
      <c r="BZ26" s="789"/>
      <c r="CA26" s="789"/>
      <c r="CB26" s="789"/>
      <c r="CC26" s="789"/>
      <c r="CD26" s="789"/>
      <c r="CE26" s="789"/>
      <c r="CF26" s="789"/>
      <c r="CG26" s="790"/>
      <c r="CH26" s="801">
        <v>579</v>
      </c>
      <c r="CI26" s="802"/>
      <c r="CJ26" s="802"/>
      <c r="CK26" s="802"/>
      <c r="CL26" s="803"/>
      <c r="CM26" s="801">
        <v>-62</v>
      </c>
      <c r="CN26" s="802"/>
      <c r="CO26" s="802"/>
      <c r="CP26" s="802"/>
      <c r="CQ26" s="803"/>
      <c r="CR26" s="801">
        <v>5100</v>
      </c>
      <c r="CS26" s="802"/>
      <c r="CT26" s="802"/>
      <c r="CU26" s="802"/>
      <c r="CV26" s="803"/>
      <c r="CW26" s="801">
        <v>5</v>
      </c>
      <c r="CX26" s="802"/>
      <c r="CY26" s="802"/>
      <c r="CZ26" s="802"/>
      <c r="DA26" s="803"/>
      <c r="DB26" s="801">
        <v>15442</v>
      </c>
      <c r="DC26" s="802"/>
      <c r="DD26" s="802"/>
      <c r="DE26" s="802"/>
      <c r="DF26" s="803"/>
      <c r="DG26" s="801" t="s">
        <v>491</v>
      </c>
      <c r="DH26" s="802"/>
      <c r="DI26" s="802"/>
      <c r="DJ26" s="802"/>
      <c r="DK26" s="803"/>
      <c r="DL26" s="801">
        <v>15500</v>
      </c>
      <c r="DM26" s="802"/>
      <c r="DN26" s="802"/>
      <c r="DO26" s="802"/>
      <c r="DP26" s="803"/>
      <c r="DQ26" s="801">
        <v>13950</v>
      </c>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t="s">
        <v>574</v>
      </c>
      <c r="BT27" s="789"/>
      <c r="BU27" s="789"/>
      <c r="BV27" s="789"/>
      <c r="BW27" s="789"/>
      <c r="BX27" s="789"/>
      <c r="BY27" s="789"/>
      <c r="BZ27" s="789"/>
      <c r="CA27" s="789"/>
      <c r="CB27" s="789"/>
      <c r="CC27" s="789"/>
      <c r="CD27" s="789"/>
      <c r="CE27" s="789"/>
      <c r="CF27" s="789"/>
      <c r="CG27" s="790"/>
      <c r="CH27" s="801">
        <v>-3</v>
      </c>
      <c r="CI27" s="802"/>
      <c r="CJ27" s="802"/>
      <c r="CK27" s="802"/>
      <c r="CL27" s="803"/>
      <c r="CM27" s="801">
        <v>100</v>
      </c>
      <c r="CN27" s="802"/>
      <c r="CO27" s="802"/>
      <c r="CP27" s="802"/>
      <c r="CQ27" s="803"/>
      <c r="CR27" s="801">
        <v>20</v>
      </c>
      <c r="CS27" s="802"/>
      <c r="CT27" s="802"/>
      <c r="CU27" s="802"/>
      <c r="CV27" s="803"/>
      <c r="CW27" s="801" t="s">
        <v>491</v>
      </c>
      <c r="CX27" s="802"/>
      <c r="CY27" s="802"/>
      <c r="CZ27" s="802"/>
      <c r="DA27" s="803"/>
      <c r="DB27" s="801" t="s">
        <v>491</v>
      </c>
      <c r="DC27" s="802"/>
      <c r="DD27" s="802"/>
      <c r="DE27" s="802"/>
      <c r="DF27" s="803"/>
      <c r="DG27" s="801" t="s">
        <v>491</v>
      </c>
      <c r="DH27" s="802"/>
      <c r="DI27" s="802"/>
      <c r="DJ27" s="802"/>
      <c r="DK27" s="803"/>
      <c r="DL27" s="801" t="s">
        <v>491</v>
      </c>
      <c r="DM27" s="802"/>
      <c r="DN27" s="802"/>
      <c r="DO27" s="802"/>
      <c r="DP27" s="803"/>
      <c r="DQ27" s="801" t="s">
        <v>491</v>
      </c>
      <c r="DR27" s="802"/>
      <c r="DS27" s="802"/>
      <c r="DT27" s="802"/>
      <c r="DU27" s="803"/>
      <c r="DV27" s="804"/>
      <c r="DW27" s="805"/>
      <c r="DX27" s="805"/>
      <c r="DY27" s="805"/>
      <c r="DZ27" s="806"/>
      <c r="EA27" s="199"/>
    </row>
    <row r="28" spans="1:131" s="200" customFormat="1" ht="26.25" customHeight="1" thickTop="1">
      <c r="A28" s="219">
        <v>1</v>
      </c>
      <c r="B28" s="751" t="s">
        <v>387</v>
      </c>
      <c r="C28" s="752"/>
      <c r="D28" s="752"/>
      <c r="E28" s="752"/>
      <c r="F28" s="752"/>
      <c r="G28" s="752"/>
      <c r="H28" s="752"/>
      <c r="I28" s="752"/>
      <c r="J28" s="752"/>
      <c r="K28" s="752"/>
      <c r="L28" s="752"/>
      <c r="M28" s="752"/>
      <c r="N28" s="752"/>
      <c r="O28" s="752"/>
      <c r="P28" s="753"/>
      <c r="Q28" s="842">
        <v>12955</v>
      </c>
      <c r="R28" s="843"/>
      <c r="S28" s="843"/>
      <c r="T28" s="843"/>
      <c r="U28" s="843"/>
      <c r="V28" s="843">
        <v>12632</v>
      </c>
      <c r="W28" s="843"/>
      <c r="X28" s="843"/>
      <c r="Y28" s="843"/>
      <c r="Z28" s="843"/>
      <c r="AA28" s="843">
        <v>323</v>
      </c>
      <c r="AB28" s="843"/>
      <c r="AC28" s="843"/>
      <c r="AD28" s="843"/>
      <c r="AE28" s="844"/>
      <c r="AF28" s="845">
        <v>323</v>
      </c>
      <c r="AG28" s="843"/>
      <c r="AH28" s="843"/>
      <c r="AI28" s="843"/>
      <c r="AJ28" s="846"/>
      <c r="AK28" s="847">
        <v>2055</v>
      </c>
      <c r="AL28" s="838"/>
      <c r="AM28" s="838"/>
      <c r="AN28" s="838"/>
      <c r="AO28" s="838"/>
      <c r="AP28" s="838" t="s">
        <v>491</v>
      </c>
      <c r="AQ28" s="838"/>
      <c r="AR28" s="838"/>
      <c r="AS28" s="838"/>
      <c r="AT28" s="838"/>
      <c r="AU28" s="838" t="s">
        <v>491</v>
      </c>
      <c r="AV28" s="838"/>
      <c r="AW28" s="838"/>
      <c r="AX28" s="838"/>
      <c r="AY28" s="838"/>
      <c r="AZ28" s="839" t="s">
        <v>491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388</v>
      </c>
      <c r="C29" s="776"/>
      <c r="D29" s="776"/>
      <c r="E29" s="776"/>
      <c r="F29" s="776"/>
      <c r="G29" s="776"/>
      <c r="H29" s="776"/>
      <c r="I29" s="776"/>
      <c r="J29" s="776"/>
      <c r="K29" s="776"/>
      <c r="L29" s="776"/>
      <c r="M29" s="776"/>
      <c r="N29" s="776"/>
      <c r="O29" s="776"/>
      <c r="P29" s="777"/>
      <c r="Q29" s="778">
        <v>87208</v>
      </c>
      <c r="R29" s="779"/>
      <c r="S29" s="779"/>
      <c r="T29" s="779"/>
      <c r="U29" s="779"/>
      <c r="V29" s="779">
        <v>85899</v>
      </c>
      <c r="W29" s="779"/>
      <c r="X29" s="779"/>
      <c r="Y29" s="779"/>
      <c r="Z29" s="779"/>
      <c r="AA29" s="779">
        <v>1309</v>
      </c>
      <c r="AB29" s="779"/>
      <c r="AC29" s="779"/>
      <c r="AD29" s="779"/>
      <c r="AE29" s="780"/>
      <c r="AF29" s="781">
        <v>1309</v>
      </c>
      <c r="AG29" s="782"/>
      <c r="AH29" s="782"/>
      <c r="AI29" s="782"/>
      <c r="AJ29" s="783"/>
      <c r="AK29" s="850">
        <v>12449</v>
      </c>
      <c r="AL29" s="851"/>
      <c r="AM29" s="851"/>
      <c r="AN29" s="851"/>
      <c r="AO29" s="851"/>
      <c r="AP29" s="851" t="s">
        <v>491</v>
      </c>
      <c r="AQ29" s="851"/>
      <c r="AR29" s="851"/>
      <c r="AS29" s="851"/>
      <c r="AT29" s="851"/>
      <c r="AU29" s="851" t="s">
        <v>491</v>
      </c>
      <c r="AV29" s="851"/>
      <c r="AW29" s="851"/>
      <c r="AX29" s="851"/>
      <c r="AY29" s="851"/>
      <c r="AZ29" s="852" t="s">
        <v>491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389</v>
      </c>
      <c r="C30" s="776"/>
      <c r="D30" s="776"/>
      <c r="E30" s="776"/>
      <c r="F30" s="776"/>
      <c r="G30" s="776"/>
      <c r="H30" s="776"/>
      <c r="I30" s="776"/>
      <c r="J30" s="776"/>
      <c r="K30" s="776"/>
      <c r="L30" s="776"/>
      <c r="M30" s="776"/>
      <c r="N30" s="776"/>
      <c r="O30" s="776"/>
      <c r="P30" s="777"/>
      <c r="Q30" s="778">
        <v>138922</v>
      </c>
      <c r="R30" s="779"/>
      <c r="S30" s="779"/>
      <c r="T30" s="779"/>
      <c r="U30" s="779"/>
      <c r="V30" s="779">
        <v>138922</v>
      </c>
      <c r="W30" s="779"/>
      <c r="X30" s="779"/>
      <c r="Y30" s="779"/>
      <c r="Z30" s="779"/>
      <c r="AA30" s="779" t="s">
        <v>491</v>
      </c>
      <c r="AB30" s="779"/>
      <c r="AC30" s="779"/>
      <c r="AD30" s="779"/>
      <c r="AE30" s="780"/>
      <c r="AF30" s="781" t="s">
        <v>112</v>
      </c>
      <c r="AG30" s="782"/>
      <c r="AH30" s="782"/>
      <c r="AI30" s="782"/>
      <c r="AJ30" s="783"/>
      <c r="AK30" s="850">
        <v>9696</v>
      </c>
      <c r="AL30" s="851"/>
      <c r="AM30" s="851"/>
      <c r="AN30" s="851"/>
      <c r="AO30" s="851"/>
      <c r="AP30" s="851" t="s">
        <v>491</v>
      </c>
      <c r="AQ30" s="851"/>
      <c r="AR30" s="851"/>
      <c r="AS30" s="851"/>
      <c r="AT30" s="851"/>
      <c r="AU30" s="851" t="s">
        <v>491</v>
      </c>
      <c r="AV30" s="851"/>
      <c r="AW30" s="851"/>
      <c r="AX30" s="851"/>
      <c r="AY30" s="851"/>
      <c r="AZ30" s="852" t="s">
        <v>491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390</v>
      </c>
      <c r="C31" s="776"/>
      <c r="D31" s="776"/>
      <c r="E31" s="776"/>
      <c r="F31" s="776"/>
      <c r="G31" s="776"/>
      <c r="H31" s="776"/>
      <c r="I31" s="776"/>
      <c r="J31" s="776"/>
      <c r="K31" s="776"/>
      <c r="L31" s="776"/>
      <c r="M31" s="776"/>
      <c r="N31" s="776"/>
      <c r="O31" s="776"/>
      <c r="P31" s="777"/>
      <c r="Q31" s="778">
        <v>11932</v>
      </c>
      <c r="R31" s="779"/>
      <c r="S31" s="779"/>
      <c r="T31" s="779"/>
      <c r="U31" s="779"/>
      <c r="V31" s="779">
        <v>11177</v>
      </c>
      <c r="W31" s="779"/>
      <c r="X31" s="779"/>
      <c r="Y31" s="779"/>
      <c r="Z31" s="779"/>
      <c r="AA31" s="779">
        <v>755</v>
      </c>
      <c r="AB31" s="779"/>
      <c r="AC31" s="779"/>
      <c r="AD31" s="779"/>
      <c r="AE31" s="780"/>
      <c r="AF31" s="781">
        <v>755</v>
      </c>
      <c r="AG31" s="782"/>
      <c r="AH31" s="782"/>
      <c r="AI31" s="782"/>
      <c r="AJ31" s="783"/>
      <c r="AK31" s="850" t="s">
        <v>491</v>
      </c>
      <c r="AL31" s="851"/>
      <c r="AM31" s="851"/>
      <c r="AN31" s="851"/>
      <c r="AO31" s="851"/>
      <c r="AP31" s="851" t="s">
        <v>491</v>
      </c>
      <c r="AQ31" s="851"/>
      <c r="AR31" s="851"/>
      <c r="AS31" s="851"/>
      <c r="AT31" s="851"/>
      <c r="AU31" s="851" t="s">
        <v>491</v>
      </c>
      <c r="AV31" s="851"/>
      <c r="AW31" s="851"/>
      <c r="AX31" s="851"/>
      <c r="AY31" s="851"/>
      <c r="AZ31" s="852" t="s">
        <v>491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391</v>
      </c>
      <c r="C32" s="776"/>
      <c r="D32" s="776"/>
      <c r="E32" s="776"/>
      <c r="F32" s="776"/>
      <c r="G32" s="776"/>
      <c r="H32" s="776"/>
      <c r="I32" s="776"/>
      <c r="J32" s="776"/>
      <c r="K32" s="776"/>
      <c r="L32" s="776"/>
      <c r="M32" s="776"/>
      <c r="N32" s="776"/>
      <c r="O32" s="776"/>
      <c r="P32" s="777"/>
      <c r="Q32" s="778">
        <v>650</v>
      </c>
      <c r="R32" s="779"/>
      <c r="S32" s="779"/>
      <c r="T32" s="779"/>
      <c r="U32" s="779"/>
      <c r="V32" s="779">
        <v>643</v>
      </c>
      <c r="W32" s="779"/>
      <c r="X32" s="779"/>
      <c r="Y32" s="779"/>
      <c r="Z32" s="779"/>
      <c r="AA32" s="779">
        <v>7</v>
      </c>
      <c r="AB32" s="779"/>
      <c r="AC32" s="779"/>
      <c r="AD32" s="779"/>
      <c r="AE32" s="780"/>
      <c r="AF32" s="781">
        <v>7</v>
      </c>
      <c r="AG32" s="782"/>
      <c r="AH32" s="782"/>
      <c r="AI32" s="782"/>
      <c r="AJ32" s="783"/>
      <c r="AK32" s="850" t="s">
        <v>491</v>
      </c>
      <c r="AL32" s="851"/>
      <c r="AM32" s="851"/>
      <c r="AN32" s="851"/>
      <c r="AO32" s="851"/>
      <c r="AP32" s="851">
        <v>977</v>
      </c>
      <c r="AQ32" s="851"/>
      <c r="AR32" s="851"/>
      <c r="AS32" s="851"/>
      <c r="AT32" s="851"/>
      <c r="AU32" s="851" t="s">
        <v>491</v>
      </c>
      <c r="AV32" s="851"/>
      <c r="AW32" s="851"/>
      <c r="AX32" s="851"/>
      <c r="AY32" s="851"/>
      <c r="AZ32" s="852" t="s">
        <v>491</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392</v>
      </c>
      <c r="C33" s="776"/>
      <c r="D33" s="776"/>
      <c r="E33" s="776"/>
      <c r="F33" s="776"/>
      <c r="G33" s="776"/>
      <c r="H33" s="776"/>
      <c r="I33" s="776"/>
      <c r="J33" s="776"/>
      <c r="K33" s="776"/>
      <c r="L33" s="776"/>
      <c r="M33" s="776"/>
      <c r="N33" s="776"/>
      <c r="O33" s="776"/>
      <c r="P33" s="777"/>
      <c r="Q33" s="778">
        <v>24293</v>
      </c>
      <c r="R33" s="779"/>
      <c r="S33" s="779"/>
      <c r="T33" s="779"/>
      <c r="U33" s="779"/>
      <c r="V33" s="779">
        <v>21930</v>
      </c>
      <c r="W33" s="779"/>
      <c r="X33" s="779"/>
      <c r="Y33" s="779"/>
      <c r="Z33" s="779"/>
      <c r="AA33" s="779">
        <v>2363</v>
      </c>
      <c r="AB33" s="779"/>
      <c r="AC33" s="779"/>
      <c r="AD33" s="779"/>
      <c r="AE33" s="780"/>
      <c r="AF33" s="781">
        <v>9502</v>
      </c>
      <c r="AG33" s="782"/>
      <c r="AH33" s="782"/>
      <c r="AI33" s="782"/>
      <c r="AJ33" s="783"/>
      <c r="AK33" s="850">
        <v>1044</v>
      </c>
      <c r="AL33" s="851"/>
      <c r="AM33" s="851"/>
      <c r="AN33" s="851"/>
      <c r="AO33" s="851"/>
      <c r="AP33" s="851">
        <v>74389</v>
      </c>
      <c r="AQ33" s="851"/>
      <c r="AR33" s="851"/>
      <c r="AS33" s="851"/>
      <c r="AT33" s="851"/>
      <c r="AU33" s="851">
        <v>4389</v>
      </c>
      <c r="AV33" s="851"/>
      <c r="AW33" s="851"/>
      <c r="AX33" s="851"/>
      <c r="AY33" s="851"/>
      <c r="AZ33" s="852" t="s">
        <v>491</v>
      </c>
      <c r="BA33" s="852"/>
      <c r="BB33" s="852"/>
      <c r="BC33" s="852"/>
      <c r="BD33" s="852"/>
      <c r="BE33" s="848" t="s">
        <v>393</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394</v>
      </c>
      <c r="C34" s="776"/>
      <c r="D34" s="776"/>
      <c r="E34" s="776"/>
      <c r="F34" s="776"/>
      <c r="G34" s="776"/>
      <c r="H34" s="776"/>
      <c r="I34" s="776"/>
      <c r="J34" s="776"/>
      <c r="K34" s="776"/>
      <c r="L34" s="776"/>
      <c r="M34" s="776"/>
      <c r="N34" s="776"/>
      <c r="O34" s="776"/>
      <c r="P34" s="777"/>
      <c r="Q34" s="778">
        <v>45368</v>
      </c>
      <c r="R34" s="779"/>
      <c r="S34" s="779"/>
      <c r="T34" s="779"/>
      <c r="U34" s="779"/>
      <c r="V34" s="779">
        <v>44009</v>
      </c>
      <c r="W34" s="779"/>
      <c r="X34" s="779"/>
      <c r="Y34" s="779"/>
      <c r="Z34" s="779"/>
      <c r="AA34" s="779">
        <v>1359</v>
      </c>
      <c r="AB34" s="779"/>
      <c r="AC34" s="779"/>
      <c r="AD34" s="779"/>
      <c r="AE34" s="780"/>
      <c r="AF34" s="781">
        <v>3428</v>
      </c>
      <c r="AG34" s="782"/>
      <c r="AH34" s="782"/>
      <c r="AI34" s="782"/>
      <c r="AJ34" s="783"/>
      <c r="AK34" s="850">
        <v>22627</v>
      </c>
      <c r="AL34" s="851"/>
      <c r="AM34" s="851"/>
      <c r="AN34" s="851"/>
      <c r="AO34" s="851"/>
      <c r="AP34" s="851">
        <v>455862</v>
      </c>
      <c r="AQ34" s="851"/>
      <c r="AR34" s="851"/>
      <c r="AS34" s="851"/>
      <c r="AT34" s="851"/>
      <c r="AU34" s="851">
        <v>261665</v>
      </c>
      <c r="AV34" s="851"/>
      <c r="AW34" s="851"/>
      <c r="AX34" s="851"/>
      <c r="AY34" s="851"/>
      <c r="AZ34" s="852" t="s">
        <v>491</v>
      </c>
      <c r="BA34" s="852"/>
      <c r="BB34" s="852"/>
      <c r="BC34" s="852"/>
      <c r="BD34" s="852"/>
      <c r="BE34" s="848" t="s">
        <v>393</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395</v>
      </c>
      <c r="C35" s="776"/>
      <c r="D35" s="776"/>
      <c r="E35" s="776"/>
      <c r="F35" s="776"/>
      <c r="G35" s="776"/>
      <c r="H35" s="776"/>
      <c r="I35" s="776"/>
      <c r="J35" s="776"/>
      <c r="K35" s="776"/>
      <c r="L35" s="776"/>
      <c r="M35" s="776"/>
      <c r="N35" s="776"/>
      <c r="O35" s="776"/>
      <c r="P35" s="777"/>
      <c r="Q35" s="778">
        <v>2118</v>
      </c>
      <c r="R35" s="779"/>
      <c r="S35" s="779"/>
      <c r="T35" s="779"/>
      <c r="U35" s="779"/>
      <c r="V35" s="779">
        <v>2119</v>
      </c>
      <c r="W35" s="779"/>
      <c r="X35" s="779"/>
      <c r="Y35" s="779"/>
      <c r="Z35" s="779"/>
      <c r="AA35" s="779">
        <v>-1</v>
      </c>
      <c r="AB35" s="779"/>
      <c r="AC35" s="779"/>
      <c r="AD35" s="779"/>
      <c r="AE35" s="780"/>
      <c r="AF35" s="781">
        <v>73</v>
      </c>
      <c r="AG35" s="782"/>
      <c r="AH35" s="782"/>
      <c r="AI35" s="782"/>
      <c r="AJ35" s="783"/>
      <c r="AK35" s="850">
        <v>200</v>
      </c>
      <c r="AL35" s="851"/>
      <c r="AM35" s="851"/>
      <c r="AN35" s="851"/>
      <c r="AO35" s="851"/>
      <c r="AP35" s="851">
        <v>1734</v>
      </c>
      <c r="AQ35" s="851"/>
      <c r="AR35" s="851"/>
      <c r="AS35" s="851"/>
      <c r="AT35" s="851"/>
      <c r="AU35" s="851">
        <v>1153</v>
      </c>
      <c r="AV35" s="851"/>
      <c r="AW35" s="851"/>
      <c r="AX35" s="851"/>
      <c r="AY35" s="851"/>
      <c r="AZ35" s="852" t="s">
        <v>491</v>
      </c>
      <c r="BA35" s="852"/>
      <c r="BB35" s="852"/>
      <c r="BC35" s="852"/>
      <c r="BD35" s="852"/>
      <c r="BE35" s="848" t="s">
        <v>393</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396</v>
      </c>
      <c r="C36" s="776"/>
      <c r="D36" s="776"/>
      <c r="E36" s="776"/>
      <c r="F36" s="776"/>
      <c r="G36" s="776"/>
      <c r="H36" s="776"/>
      <c r="I36" s="776"/>
      <c r="J36" s="776"/>
      <c r="K36" s="776"/>
      <c r="L36" s="776"/>
      <c r="M36" s="776"/>
      <c r="N36" s="776"/>
      <c r="O36" s="776"/>
      <c r="P36" s="777"/>
      <c r="Q36" s="778">
        <v>2985</v>
      </c>
      <c r="R36" s="779"/>
      <c r="S36" s="779"/>
      <c r="T36" s="779"/>
      <c r="U36" s="779"/>
      <c r="V36" s="779">
        <v>2985</v>
      </c>
      <c r="W36" s="779"/>
      <c r="X36" s="779"/>
      <c r="Y36" s="779"/>
      <c r="Z36" s="779"/>
      <c r="AA36" s="779" t="s">
        <v>491</v>
      </c>
      <c r="AB36" s="779"/>
      <c r="AC36" s="779"/>
      <c r="AD36" s="779"/>
      <c r="AE36" s="780"/>
      <c r="AF36" s="781" t="s">
        <v>112</v>
      </c>
      <c r="AG36" s="782"/>
      <c r="AH36" s="782"/>
      <c r="AI36" s="782"/>
      <c r="AJ36" s="783"/>
      <c r="AK36" s="850">
        <v>1220</v>
      </c>
      <c r="AL36" s="851"/>
      <c r="AM36" s="851"/>
      <c r="AN36" s="851"/>
      <c r="AO36" s="851"/>
      <c r="AP36" s="851">
        <v>2660</v>
      </c>
      <c r="AQ36" s="851"/>
      <c r="AR36" s="851"/>
      <c r="AS36" s="851"/>
      <c r="AT36" s="851"/>
      <c r="AU36" s="851">
        <v>1657</v>
      </c>
      <c r="AV36" s="851"/>
      <c r="AW36" s="851"/>
      <c r="AX36" s="851"/>
      <c r="AY36" s="851"/>
      <c r="AZ36" s="852" t="s">
        <v>491</v>
      </c>
      <c r="BA36" s="852"/>
      <c r="BB36" s="852"/>
      <c r="BC36" s="852"/>
      <c r="BD36" s="852"/>
      <c r="BE36" s="848" t="s">
        <v>397</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398</v>
      </c>
      <c r="C37" s="776"/>
      <c r="D37" s="776"/>
      <c r="E37" s="776"/>
      <c r="F37" s="776"/>
      <c r="G37" s="776"/>
      <c r="H37" s="776"/>
      <c r="I37" s="776"/>
      <c r="J37" s="776"/>
      <c r="K37" s="776"/>
      <c r="L37" s="776"/>
      <c r="M37" s="776"/>
      <c r="N37" s="776"/>
      <c r="O37" s="776"/>
      <c r="P37" s="777"/>
      <c r="Q37" s="778">
        <v>64</v>
      </c>
      <c r="R37" s="779"/>
      <c r="S37" s="779"/>
      <c r="T37" s="779"/>
      <c r="U37" s="779"/>
      <c r="V37" s="779">
        <v>64</v>
      </c>
      <c r="W37" s="779"/>
      <c r="X37" s="779"/>
      <c r="Y37" s="779"/>
      <c r="Z37" s="779"/>
      <c r="AA37" s="779" t="s">
        <v>491</v>
      </c>
      <c r="AB37" s="779"/>
      <c r="AC37" s="779"/>
      <c r="AD37" s="779"/>
      <c r="AE37" s="780"/>
      <c r="AF37" s="781" t="s">
        <v>112</v>
      </c>
      <c r="AG37" s="782"/>
      <c r="AH37" s="782"/>
      <c r="AI37" s="782"/>
      <c r="AJ37" s="783"/>
      <c r="AK37" s="850">
        <v>22</v>
      </c>
      <c r="AL37" s="851"/>
      <c r="AM37" s="851"/>
      <c r="AN37" s="851"/>
      <c r="AO37" s="851"/>
      <c r="AP37" s="851">
        <v>992</v>
      </c>
      <c r="AQ37" s="851"/>
      <c r="AR37" s="851"/>
      <c r="AS37" s="851"/>
      <c r="AT37" s="851"/>
      <c r="AU37" s="851">
        <v>362</v>
      </c>
      <c r="AV37" s="851"/>
      <c r="AW37" s="851"/>
      <c r="AX37" s="851"/>
      <c r="AY37" s="851"/>
      <c r="AZ37" s="852" t="s">
        <v>491</v>
      </c>
      <c r="BA37" s="852"/>
      <c r="BB37" s="852"/>
      <c r="BC37" s="852"/>
      <c r="BD37" s="852"/>
      <c r="BE37" s="848" t="s">
        <v>397</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399</v>
      </c>
      <c r="C38" s="776"/>
      <c r="D38" s="776"/>
      <c r="E38" s="776"/>
      <c r="F38" s="776"/>
      <c r="G38" s="776"/>
      <c r="H38" s="776"/>
      <c r="I38" s="776"/>
      <c r="J38" s="776"/>
      <c r="K38" s="776"/>
      <c r="L38" s="776"/>
      <c r="M38" s="776"/>
      <c r="N38" s="776"/>
      <c r="O38" s="776"/>
      <c r="P38" s="777"/>
      <c r="Q38" s="778">
        <v>3251</v>
      </c>
      <c r="R38" s="779"/>
      <c r="S38" s="779"/>
      <c r="T38" s="779"/>
      <c r="U38" s="779"/>
      <c r="V38" s="779">
        <v>3251</v>
      </c>
      <c r="W38" s="779"/>
      <c r="X38" s="779"/>
      <c r="Y38" s="779"/>
      <c r="Z38" s="779"/>
      <c r="AA38" s="779" t="s">
        <v>491</v>
      </c>
      <c r="AB38" s="779"/>
      <c r="AC38" s="779"/>
      <c r="AD38" s="779"/>
      <c r="AE38" s="780"/>
      <c r="AF38" s="781">
        <v>701</v>
      </c>
      <c r="AG38" s="782"/>
      <c r="AH38" s="782"/>
      <c r="AI38" s="782"/>
      <c r="AJ38" s="783"/>
      <c r="AK38" s="850">
        <v>543</v>
      </c>
      <c r="AL38" s="851"/>
      <c r="AM38" s="851"/>
      <c r="AN38" s="851"/>
      <c r="AO38" s="851"/>
      <c r="AP38" s="851">
        <v>117</v>
      </c>
      <c r="AQ38" s="851"/>
      <c r="AR38" s="851"/>
      <c r="AS38" s="851"/>
      <c r="AT38" s="851"/>
      <c r="AU38" s="851" t="s">
        <v>491</v>
      </c>
      <c r="AV38" s="851"/>
      <c r="AW38" s="851"/>
      <c r="AX38" s="851"/>
      <c r="AY38" s="851"/>
      <c r="AZ38" s="852" t="s">
        <v>491</v>
      </c>
      <c r="BA38" s="852"/>
      <c r="BB38" s="852"/>
      <c r="BC38" s="852"/>
      <c r="BD38" s="852"/>
      <c r="BE38" s="848" t="s">
        <v>397</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400</v>
      </c>
      <c r="BK62" s="828"/>
      <c r="BL62" s="828"/>
      <c r="BM62" s="828"/>
      <c r="BN62" s="829"/>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375</v>
      </c>
      <c r="B63" s="810" t="s">
        <v>401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f>SUM(AF28:AJ38)</f>
        <v>16098</v>
      </c>
      <c r="AG63" s="862"/>
      <c r="AH63" s="862"/>
      <c r="AI63" s="862"/>
      <c r="AJ63" s="863"/>
      <c r="AK63" s="864"/>
      <c r="AL63" s="859"/>
      <c r="AM63" s="859"/>
      <c r="AN63" s="859"/>
      <c r="AO63" s="859"/>
      <c r="AP63" s="862">
        <f>SUM(AP28:AT38)</f>
        <v>536731</v>
      </c>
      <c r="AQ63" s="862"/>
      <c r="AR63" s="862"/>
      <c r="AS63" s="862"/>
      <c r="AT63" s="862"/>
      <c r="AU63" s="862">
        <f>SUM(AU28:AY38)</f>
        <v>269226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402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403</v>
      </c>
      <c r="B66" s="761"/>
      <c r="C66" s="761"/>
      <c r="D66" s="761"/>
      <c r="E66" s="761"/>
      <c r="F66" s="761"/>
      <c r="G66" s="761"/>
      <c r="H66" s="761"/>
      <c r="I66" s="761"/>
      <c r="J66" s="761"/>
      <c r="K66" s="761"/>
      <c r="L66" s="761"/>
      <c r="M66" s="761"/>
      <c r="N66" s="761"/>
      <c r="O66" s="761"/>
      <c r="P66" s="762"/>
      <c r="Q66" s="737" t="s">
        <v>379</v>
      </c>
      <c r="R66" s="738"/>
      <c r="S66" s="738"/>
      <c r="T66" s="738"/>
      <c r="U66" s="739"/>
      <c r="V66" s="737" t="s">
        <v>380</v>
      </c>
      <c r="W66" s="738"/>
      <c r="X66" s="738"/>
      <c r="Y66" s="738"/>
      <c r="Z66" s="739"/>
      <c r="AA66" s="737" t="s">
        <v>381</v>
      </c>
      <c r="AB66" s="738"/>
      <c r="AC66" s="738"/>
      <c r="AD66" s="738"/>
      <c r="AE66" s="739"/>
      <c r="AF66" s="872" t="s">
        <v>382</v>
      </c>
      <c r="AG66" s="833"/>
      <c r="AH66" s="833"/>
      <c r="AI66" s="833"/>
      <c r="AJ66" s="873"/>
      <c r="AK66" s="737" t="s">
        <v>383</v>
      </c>
      <c r="AL66" s="761"/>
      <c r="AM66" s="761"/>
      <c r="AN66" s="761"/>
      <c r="AO66" s="762"/>
      <c r="AP66" s="737" t="s">
        <v>384</v>
      </c>
      <c r="AQ66" s="738"/>
      <c r="AR66" s="738"/>
      <c r="AS66" s="738"/>
      <c r="AT66" s="739"/>
      <c r="AU66" s="737" t="s">
        <v>404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549</v>
      </c>
      <c r="C68" s="890"/>
      <c r="D68" s="890"/>
      <c r="E68" s="890"/>
      <c r="F68" s="890"/>
      <c r="G68" s="890"/>
      <c r="H68" s="890"/>
      <c r="I68" s="890"/>
      <c r="J68" s="890"/>
      <c r="K68" s="890"/>
      <c r="L68" s="890"/>
      <c r="M68" s="890"/>
      <c r="N68" s="890"/>
      <c r="O68" s="890"/>
      <c r="P68" s="891"/>
      <c r="Q68" s="892">
        <v>542</v>
      </c>
      <c r="R68" s="886"/>
      <c r="S68" s="886"/>
      <c r="T68" s="886"/>
      <c r="U68" s="886"/>
      <c r="V68" s="886">
        <v>505</v>
      </c>
      <c r="W68" s="886"/>
      <c r="X68" s="886"/>
      <c r="Y68" s="886"/>
      <c r="Z68" s="886"/>
      <c r="AA68" s="886">
        <v>37</v>
      </c>
      <c r="AB68" s="886"/>
      <c r="AC68" s="886"/>
      <c r="AD68" s="886"/>
      <c r="AE68" s="886"/>
      <c r="AF68" s="886">
        <v>37</v>
      </c>
      <c r="AG68" s="886"/>
      <c r="AH68" s="886"/>
      <c r="AI68" s="886"/>
      <c r="AJ68" s="886"/>
      <c r="AK68" s="886" t="s">
        <v>491</v>
      </c>
      <c r="AL68" s="886"/>
      <c r="AM68" s="886"/>
      <c r="AN68" s="886"/>
      <c r="AO68" s="886"/>
      <c r="AP68" s="886" t="s">
        <v>491</v>
      </c>
      <c r="AQ68" s="886"/>
      <c r="AR68" s="886"/>
      <c r="AS68" s="886"/>
      <c r="AT68" s="886"/>
      <c r="AU68" s="886" t="s">
        <v>491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550</v>
      </c>
      <c r="C69" s="894"/>
      <c r="D69" s="894"/>
      <c r="E69" s="894"/>
      <c r="F69" s="894"/>
      <c r="G69" s="894"/>
      <c r="H69" s="894"/>
      <c r="I69" s="894"/>
      <c r="J69" s="894"/>
      <c r="K69" s="894"/>
      <c r="L69" s="894"/>
      <c r="M69" s="894"/>
      <c r="N69" s="894"/>
      <c r="O69" s="894"/>
      <c r="P69" s="895"/>
      <c r="Q69" s="896">
        <v>2759</v>
      </c>
      <c r="R69" s="851"/>
      <c r="S69" s="851"/>
      <c r="T69" s="851"/>
      <c r="U69" s="851"/>
      <c r="V69" s="851">
        <v>2725</v>
      </c>
      <c r="W69" s="851"/>
      <c r="X69" s="851"/>
      <c r="Y69" s="851"/>
      <c r="Z69" s="851"/>
      <c r="AA69" s="851">
        <v>34</v>
      </c>
      <c r="AB69" s="851"/>
      <c r="AC69" s="851"/>
      <c r="AD69" s="851"/>
      <c r="AE69" s="851"/>
      <c r="AF69" s="851">
        <v>34</v>
      </c>
      <c r="AG69" s="851"/>
      <c r="AH69" s="851"/>
      <c r="AI69" s="851"/>
      <c r="AJ69" s="851"/>
      <c r="AK69" s="851" t="s">
        <v>491</v>
      </c>
      <c r="AL69" s="851"/>
      <c r="AM69" s="851"/>
      <c r="AN69" s="851"/>
      <c r="AO69" s="851"/>
      <c r="AP69" s="851">
        <v>1342</v>
      </c>
      <c r="AQ69" s="851"/>
      <c r="AR69" s="851"/>
      <c r="AS69" s="851"/>
      <c r="AT69" s="851"/>
      <c r="AU69" s="851" t="s">
        <v>491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551</v>
      </c>
      <c r="C70" s="894"/>
      <c r="D70" s="894"/>
      <c r="E70" s="894"/>
      <c r="F70" s="894"/>
      <c r="G70" s="894"/>
      <c r="H70" s="894"/>
      <c r="I70" s="894"/>
      <c r="J70" s="894"/>
      <c r="K70" s="894"/>
      <c r="L70" s="894"/>
      <c r="M70" s="894"/>
      <c r="N70" s="894"/>
      <c r="O70" s="894"/>
      <c r="P70" s="895"/>
      <c r="Q70" s="896">
        <v>1010</v>
      </c>
      <c r="R70" s="851"/>
      <c r="S70" s="851"/>
      <c r="T70" s="851"/>
      <c r="U70" s="851"/>
      <c r="V70" s="851">
        <v>1010</v>
      </c>
      <c r="W70" s="851"/>
      <c r="X70" s="851"/>
      <c r="Y70" s="851"/>
      <c r="Z70" s="851"/>
      <c r="AA70" s="851">
        <v>0</v>
      </c>
      <c r="AB70" s="851"/>
      <c r="AC70" s="851"/>
      <c r="AD70" s="851"/>
      <c r="AE70" s="851"/>
      <c r="AF70" s="851">
        <v>0</v>
      </c>
      <c r="AG70" s="851"/>
      <c r="AH70" s="851"/>
      <c r="AI70" s="851"/>
      <c r="AJ70" s="851"/>
      <c r="AK70" s="851">
        <v>0</v>
      </c>
      <c r="AL70" s="851"/>
      <c r="AM70" s="851"/>
      <c r="AN70" s="851"/>
      <c r="AO70" s="851"/>
      <c r="AP70" s="851" t="s">
        <v>491</v>
      </c>
      <c r="AQ70" s="851"/>
      <c r="AR70" s="851"/>
      <c r="AS70" s="851"/>
      <c r="AT70" s="851"/>
      <c r="AU70" s="851" t="s">
        <v>491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552</v>
      </c>
      <c r="C71" s="894"/>
      <c r="D71" s="894"/>
      <c r="E71" s="894"/>
      <c r="F71" s="894"/>
      <c r="G71" s="894"/>
      <c r="H71" s="894"/>
      <c r="I71" s="894"/>
      <c r="J71" s="894"/>
      <c r="K71" s="894"/>
      <c r="L71" s="894"/>
      <c r="M71" s="894"/>
      <c r="N71" s="894"/>
      <c r="O71" s="894"/>
      <c r="P71" s="895"/>
      <c r="Q71" s="896">
        <v>390063</v>
      </c>
      <c r="R71" s="851"/>
      <c r="S71" s="851"/>
      <c r="T71" s="851"/>
      <c r="U71" s="851"/>
      <c r="V71" s="851">
        <v>382629</v>
      </c>
      <c r="W71" s="851"/>
      <c r="X71" s="851"/>
      <c r="Y71" s="851"/>
      <c r="Z71" s="851"/>
      <c r="AA71" s="851">
        <v>7434</v>
      </c>
      <c r="AB71" s="851"/>
      <c r="AC71" s="851"/>
      <c r="AD71" s="851"/>
      <c r="AE71" s="851"/>
      <c r="AF71" s="851">
        <v>7434</v>
      </c>
      <c r="AG71" s="851"/>
      <c r="AH71" s="851"/>
      <c r="AI71" s="851"/>
      <c r="AJ71" s="851"/>
      <c r="AK71" s="851">
        <v>718</v>
      </c>
      <c r="AL71" s="851"/>
      <c r="AM71" s="851"/>
      <c r="AN71" s="851"/>
      <c r="AO71" s="851"/>
      <c r="AP71" s="851" t="s">
        <v>491</v>
      </c>
      <c r="AQ71" s="851"/>
      <c r="AR71" s="851"/>
      <c r="AS71" s="851"/>
      <c r="AT71" s="851"/>
      <c r="AU71" s="851" t="s">
        <v>491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553</v>
      </c>
      <c r="C72" s="894"/>
      <c r="D72" s="894"/>
      <c r="E72" s="894"/>
      <c r="F72" s="894"/>
      <c r="G72" s="894"/>
      <c r="H72" s="894"/>
      <c r="I72" s="894"/>
      <c r="J72" s="894"/>
      <c r="K72" s="894"/>
      <c r="L72" s="894"/>
      <c r="M72" s="894"/>
      <c r="N72" s="894"/>
      <c r="O72" s="894"/>
      <c r="P72" s="895"/>
      <c r="Q72" s="896">
        <v>0</v>
      </c>
      <c r="R72" s="851"/>
      <c r="S72" s="851"/>
      <c r="T72" s="851"/>
      <c r="U72" s="851"/>
      <c r="V72" s="851" t="s">
        <v>491</v>
      </c>
      <c r="W72" s="851"/>
      <c r="X72" s="851"/>
      <c r="Y72" s="851"/>
      <c r="Z72" s="851"/>
      <c r="AA72" s="851">
        <v>0</v>
      </c>
      <c r="AB72" s="851"/>
      <c r="AC72" s="851"/>
      <c r="AD72" s="851"/>
      <c r="AE72" s="851"/>
      <c r="AF72" s="851">
        <v>0</v>
      </c>
      <c r="AG72" s="851"/>
      <c r="AH72" s="851"/>
      <c r="AI72" s="851"/>
      <c r="AJ72" s="851"/>
      <c r="AK72" s="851" t="s">
        <v>491</v>
      </c>
      <c r="AL72" s="851"/>
      <c r="AM72" s="851"/>
      <c r="AN72" s="851"/>
      <c r="AO72" s="851"/>
      <c r="AP72" s="851" t="s">
        <v>491</v>
      </c>
      <c r="AQ72" s="851"/>
      <c r="AR72" s="851"/>
      <c r="AS72" s="851"/>
      <c r="AT72" s="851"/>
      <c r="AU72" s="851" t="s">
        <v>491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375</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SUM(AF68:AJ72)</f>
        <v>7505</v>
      </c>
      <c r="AG88" s="862"/>
      <c r="AH88" s="862"/>
      <c r="AI88" s="862"/>
      <c r="AJ88" s="862"/>
      <c r="AK88" s="859"/>
      <c r="AL88" s="859"/>
      <c r="AM88" s="859"/>
      <c r="AN88" s="859"/>
      <c r="AO88" s="859"/>
      <c r="AP88" s="862">
        <f>SUM(AP68:AT72)</f>
        <v>1342</v>
      </c>
      <c r="AQ88" s="862"/>
      <c r="AR88" s="862"/>
      <c r="AS88" s="862"/>
      <c r="AT88" s="862"/>
      <c r="AU88" s="862" t="s">
        <v>578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375</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f>SUM(CR7:CV27)</f>
        <v>96249</v>
      </c>
      <c r="CS102" s="870"/>
      <c r="CT102" s="870"/>
      <c r="CU102" s="870"/>
      <c r="CV102" s="913"/>
      <c r="CW102" s="912">
        <f t="shared" ref="CW102" si="0">SUM(CW7:DA27)</f>
        <v>10249</v>
      </c>
      <c r="CX102" s="870"/>
      <c r="CY102" s="870"/>
      <c r="CZ102" s="870"/>
      <c r="DA102" s="913"/>
      <c r="DB102" s="912">
        <f t="shared" ref="DB102" si="1">SUM(DB7:DF27)</f>
        <v>59234</v>
      </c>
      <c r="DC102" s="870"/>
      <c r="DD102" s="870"/>
      <c r="DE102" s="870"/>
      <c r="DF102" s="913"/>
      <c r="DG102" s="912">
        <f t="shared" ref="DG102" si="2">SUM(DG7:DK27)</f>
        <v>126372</v>
      </c>
      <c r="DH102" s="870"/>
      <c r="DI102" s="870"/>
      <c r="DJ102" s="870"/>
      <c r="DK102" s="913"/>
      <c r="DL102" s="912">
        <f t="shared" ref="DL102" si="3">SUM(DL7:DP27)</f>
        <v>30102</v>
      </c>
      <c r="DM102" s="870"/>
      <c r="DN102" s="870"/>
      <c r="DO102" s="870"/>
      <c r="DP102" s="913"/>
      <c r="DQ102" s="912">
        <f>SUM(DQ7:DU27)</f>
        <v>17871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287</v>
      </c>
      <c r="AG109" s="915"/>
      <c r="AH109" s="915"/>
      <c r="AI109" s="915"/>
      <c r="AJ109" s="916"/>
      <c r="AK109" s="914" t="s">
        <v>286</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287</v>
      </c>
      <c r="BW109" s="915"/>
      <c r="BX109" s="915"/>
      <c r="BY109" s="915"/>
      <c r="BZ109" s="916"/>
      <c r="CA109" s="914" t="s">
        <v>286</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287</v>
      </c>
      <c r="DM109" s="915"/>
      <c r="DN109" s="915"/>
      <c r="DO109" s="915"/>
      <c r="DP109" s="916"/>
      <c r="DQ109" s="914" t="s">
        <v>286</v>
      </c>
      <c r="DR109" s="915"/>
      <c r="DS109" s="915"/>
      <c r="DT109" s="915"/>
      <c r="DU109" s="916"/>
      <c r="DV109" s="914" t="s">
        <v>415</v>
      </c>
      <c r="DW109" s="915"/>
      <c r="DX109" s="915"/>
      <c r="DY109" s="915"/>
      <c r="DZ109" s="917"/>
    </row>
    <row r="110" spans="1:131" s="199" customFormat="1" ht="26.25" customHeight="1">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51198567</v>
      </c>
      <c r="AB110" s="922"/>
      <c r="AC110" s="922"/>
      <c r="AD110" s="922"/>
      <c r="AE110" s="923"/>
      <c r="AF110" s="924">
        <v>55490810</v>
      </c>
      <c r="AG110" s="922"/>
      <c r="AH110" s="922"/>
      <c r="AI110" s="922"/>
      <c r="AJ110" s="923"/>
      <c r="AK110" s="924">
        <v>58157452</v>
      </c>
      <c r="AL110" s="922"/>
      <c r="AM110" s="922"/>
      <c r="AN110" s="922"/>
      <c r="AO110" s="923"/>
      <c r="AP110" s="925">
        <v>24.8</v>
      </c>
      <c r="AQ110" s="926"/>
      <c r="AR110" s="926"/>
      <c r="AS110" s="926"/>
      <c r="AT110" s="927"/>
      <c r="AU110" s="928" t="s">
        <v>61</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1138579381</v>
      </c>
      <c r="BR110" s="957"/>
      <c r="BS110" s="957"/>
      <c r="BT110" s="957"/>
      <c r="BU110" s="957"/>
      <c r="BV110" s="957">
        <v>1140786415</v>
      </c>
      <c r="BW110" s="957"/>
      <c r="BX110" s="957"/>
      <c r="BY110" s="957"/>
      <c r="BZ110" s="957"/>
      <c r="CA110" s="957">
        <v>1139857369</v>
      </c>
      <c r="CB110" s="957"/>
      <c r="CC110" s="957"/>
      <c r="CD110" s="957"/>
      <c r="CE110" s="957"/>
      <c r="CF110" s="971">
        <v>486.6</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v>3204271</v>
      </c>
      <c r="AB111" s="964"/>
      <c r="AC111" s="964"/>
      <c r="AD111" s="964"/>
      <c r="AE111" s="965"/>
      <c r="AF111" s="966">
        <v>3372806</v>
      </c>
      <c r="AG111" s="964"/>
      <c r="AH111" s="964"/>
      <c r="AI111" s="964"/>
      <c r="AJ111" s="965"/>
      <c r="AK111" s="966">
        <v>3391483</v>
      </c>
      <c r="AL111" s="964"/>
      <c r="AM111" s="964"/>
      <c r="AN111" s="964"/>
      <c r="AO111" s="965"/>
      <c r="AP111" s="967">
        <v>1.4</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v>2734521</v>
      </c>
      <c r="BR111" s="950"/>
      <c r="BS111" s="950"/>
      <c r="BT111" s="950"/>
      <c r="BU111" s="950"/>
      <c r="BV111" s="950">
        <v>1791988</v>
      </c>
      <c r="BW111" s="950"/>
      <c r="BX111" s="950"/>
      <c r="BY111" s="950"/>
      <c r="BZ111" s="950"/>
      <c r="CA111" s="950">
        <v>1418367</v>
      </c>
      <c r="CB111" s="950"/>
      <c r="CC111" s="950"/>
      <c r="CD111" s="950"/>
      <c r="CE111" s="950"/>
      <c r="CF111" s="944">
        <v>0.6</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123144</v>
      </c>
      <c r="DH111" s="950"/>
      <c r="DI111" s="950"/>
      <c r="DJ111" s="950"/>
      <c r="DK111" s="950"/>
      <c r="DL111" s="950">
        <v>250973</v>
      </c>
      <c r="DM111" s="950"/>
      <c r="DN111" s="950"/>
      <c r="DO111" s="950"/>
      <c r="DP111" s="950"/>
      <c r="DQ111" s="950">
        <v>490789</v>
      </c>
      <c r="DR111" s="950"/>
      <c r="DS111" s="950"/>
      <c r="DT111" s="950"/>
      <c r="DU111" s="950"/>
      <c r="DV111" s="951">
        <v>0.2</v>
      </c>
      <c r="DW111" s="951"/>
      <c r="DX111" s="951"/>
      <c r="DY111" s="951"/>
      <c r="DZ111" s="952"/>
    </row>
    <row r="112" spans="1:131" s="199" customFormat="1" ht="26.25" customHeight="1">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25677634</v>
      </c>
      <c r="AB112" s="989"/>
      <c r="AC112" s="989"/>
      <c r="AD112" s="989"/>
      <c r="AE112" s="990"/>
      <c r="AF112" s="991">
        <v>22506933</v>
      </c>
      <c r="AG112" s="989"/>
      <c r="AH112" s="989"/>
      <c r="AI112" s="989"/>
      <c r="AJ112" s="990"/>
      <c r="AK112" s="991">
        <v>21173857</v>
      </c>
      <c r="AL112" s="989"/>
      <c r="AM112" s="989"/>
      <c r="AN112" s="989"/>
      <c r="AO112" s="990"/>
      <c r="AP112" s="992">
        <v>9</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278770870</v>
      </c>
      <c r="BR112" s="950"/>
      <c r="BS112" s="950"/>
      <c r="BT112" s="950"/>
      <c r="BU112" s="950"/>
      <c r="BV112" s="950">
        <v>273016981</v>
      </c>
      <c r="BW112" s="950"/>
      <c r="BX112" s="950"/>
      <c r="BY112" s="950"/>
      <c r="BZ112" s="950"/>
      <c r="CA112" s="950">
        <v>269240137</v>
      </c>
      <c r="CB112" s="950"/>
      <c r="CC112" s="950"/>
      <c r="CD112" s="950"/>
      <c r="CE112" s="950"/>
      <c r="CF112" s="944">
        <v>114.9</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19890075</v>
      </c>
      <c r="AB113" s="964"/>
      <c r="AC113" s="964"/>
      <c r="AD113" s="964"/>
      <c r="AE113" s="965"/>
      <c r="AF113" s="966">
        <v>20703274</v>
      </c>
      <c r="AG113" s="964"/>
      <c r="AH113" s="964"/>
      <c r="AI113" s="964"/>
      <c r="AJ113" s="965"/>
      <c r="AK113" s="966">
        <v>19773610</v>
      </c>
      <c r="AL113" s="964"/>
      <c r="AM113" s="964"/>
      <c r="AN113" s="964"/>
      <c r="AO113" s="965"/>
      <c r="AP113" s="967">
        <v>8.4</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t="s">
        <v>112</v>
      </c>
      <c r="BR113" s="950"/>
      <c r="BS113" s="950"/>
      <c r="BT113" s="950"/>
      <c r="BU113" s="950"/>
      <c r="BV113" s="950" t="s">
        <v>112</v>
      </c>
      <c r="BW113" s="950"/>
      <c r="BX113" s="950"/>
      <c r="BY113" s="950"/>
      <c r="BZ113" s="950"/>
      <c r="CA113" s="950" t="s">
        <v>112</v>
      </c>
      <c r="CB113" s="950"/>
      <c r="CC113" s="950"/>
      <c r="CD113" s="950"/>
      <c r="CE113" s="950"/>
      <c r="CF113" s="944" t="s">
        <v>112</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t="s">
        <v>112</v>
      </c>
      <c r="AG114" s="989"/>
      <c r="AH114" s="989"/>
      <c r="AI114" s="989"/>
      <c r="AJ114" s="990"/>
      <c r="AK114" s="991" t="s">
        <v>112</v>
      </c>
      <c r="AL114" s="989"/>
      <c r="AM114" s="989"/>
      <c r="AN114" s="989"/>
      <c r="AO114" s="990"/>
      <c r="AP114" s="992" t="s">
        <v>112</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79282805</v>
      </c>
      <c r="BR114" s="950"/>
      <c r="BS114" s="950"/>
      <c r="BT114" s="950"/>
      <c r="BU114" s="950"/>
      <c r="BV114" s="950">
        <v>73663201</v>
      </c>
      <c r="BW114" s="950"/>
      <c r="BX114" s="950"/>
      <c r="BY114" s="950"/>
      <c r="BZ114" s="950"/>
      <c r="CA114" s="950">
        <v>69760969</v>
      </c>
      <c r="CB114" s="950"/>
      <c r="CC114" s="950"/>
      <c r="CD114" s="950"/>
      <c r="CE114" s="950"/>
      <c r="CF114" s="944">
        <v>29.8</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1261448</v>
      </c>
      <c r="AB115" s="964"/>
      <c r="AC115" s="964"/>
      <c r="AD115" s="964"/>
      <c r="AE115" s="965"/>
      <c r="AF115" s="966">
        <v>844847</v>
      </c>
      <c r="AG115" s="964"/>
      <c r="AH115" s="964"/>
      <c r="AI115" s="964"/>
      <c r="AJ115" s="965"/>
      <c r="AK115" s="966">
        <v>942746</v>
      </c>
      <c r="AL115" s="964"/>
      <c r="AM115" s="964"/>
      <c r="AN115" s="964"/>
      <c r="AO115" s="965"/>
      <c r="AP115" s="967">
        <v>0.4</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v>15851486</v>
      </c>
      <c r="BR115" s="950"/>
      <c r="BS115" s="950"/>
      <c r="BT115" s="950"/>
      <c r="BU115" s="950"/>
      <c r="BV115" s="950">
        <v>16290920</v>
      </c>
      <c r="BW115" s="950"/>
      <c r="BX115" s="950"/>
      <c r="BY115" s="950"/>
      <c r="BZ115" s="950"/>
      <c r="CA115" s="950">
        <v>18083826</v>
      </c>
      <c r="CB115" s="950"/>
      <c r="CC115" s="950"/>
      <c r="CD115" s="950"/>
      <c r="CE115" s="950"/>
      <c r="CF115" s="944">
        <v>7.7</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101231995</v>
      </c>
      <c r="AB117" s="1007"/>
      <c r="AC117" s="1007"/>
      <c r="AD117" s="1007"/>
      <c r="AE117" s="1008"/>
      <c r="AF117" s="1009">
        <v>102918670</v>
      </c>
      <c r="AG117" s="1007"/>
      <c r="AH117" s="1007"/>
      <c r="AI117" s="1007"/>
      <c r="AJ117" s="1008"/>
      <c r="AK117" s="1009">
        <v>103439148</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287</v>
      </c>
      <c r="AG118" s="915"/>
      <c r="AH118" s="915"/>
      <c r="AI118" s="915"/>
      <c r="AJ118" s="916"/>
      <c r="AK118" s="914" t="s">
        <v>286</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445</v>
      </c>
      <c r="BP119" s="1036"/>
      <c r="BQ119" s="1027">
        <v>1515219063</v>
      </c>
      <c r="BR119" s="1028"/>
      <c r="BS119" s="1028"/>
      <c r="BT119" s="1028"/>
      <c r="BU119" s="1028"/>
      <c r="BV119" s="1028">
        <v>1505549505</v>
      </c>
      <c r="BW119" s="1028"/>
      <c r="BX119" s="1028"/>
      <c r="BY119" s="1028"/>
      <c r="BZ119" s="1028"/>
      <c r="CA119" s="1028">
        <v>1498360668</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2611377</v>
      </c>
      <c r="DH119" s="1014"/>
      <c r="DI119" s="1014"/>
      <c r="DJ119" s="1014"/>
      <c r="DK119" s="1015"/>
      <c r="DL119" s="1013">
        <v>1541015</v>
      </c>
      <c r="DM119" s="1014"/>
      <c r="DN119" s="1014"/>
      <c r="DO119" s="1014"/>
      <c r="DP119" s="1015"/>
      <c r="DQ119" s="1013">
        <v>927578</v>
      </c>
      <c r="DR119" s="1014"/>
      <c r="DS119" s="1014"/>
      <c r="DT119" s="1014"/>
      <c r="DU119" s="1015"/>
      <c r="DV119" s="1016">
        <v>0.4</v>
      </c>
      <c r="DW119" s="1017"/>
      <c r="DX119" s="1017"/>
      <c r="DY119" s="1017"/>
      <c r="DZ119" s="1018"/>
    </row>
    <row r="120" spans="1:130" s="199" customFormat="1" ht="26.25" customHeight="1">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129266892</v>
      </c>
      <c r="BR120" s="957"/>
      <c r="BS120" s="957"/>
      <c r="BT120" s="957"/>
      <c r="BU120" s="957"/>
      <c r="BV120" s="957">
        <v>121281002</v>
      </c>
      <c r="BW120" s="957"/>
      <c r="BX120" s="957"/>
      <c r="BY120" s="957"/>
      <c r="BZ120" s="957"/>
      <c r="CA120" s="957">
        <v>115534535</v>
      </c>
      <c r="CB120" s="957"/>
      <c r="CC120" s="957"/>
      <c r="CD120" s="957"/>
      <c r="CE120" s="957"/>
      <c r="CF120" s="971">
        <v>49.3</v>
      </c>
      <c r="CG120" s="972"/>
      <c r="CH120" s="972"/>
      <c r="CI120" s="972"/>
      <c r="CJ120" s="972"/>
      <c r="CK120" s="1037" t="s">
        <v>449</v>
      </c>
      <c r="CL120" s="1038"/>
      <c r="CM120" s="1038"/>
      <c r="CN120" s="1038"/>
      <c r="CO120" s="1039"/>
      <c r="CP120" s="1045" t="s">
        <v>394</v>
      </c>
      <c r="CQ120" s="1046"/>
      <c r="CR120" s="1046"/>
      <c r="CS120" s="1046"/>
      <c r="CT120" s="1046"/>
      <c r="CU120" s="1046"/>
      <c r="CV120" s="1046"/>
      <c r="CW120" s="1046"/>
      <c r="CX120" s="1046"/>
      <c r="CY120" s="1046"/>
      <c r="CZ120" s="1046"/>
      <c r="DA120" s="1046"/>
      <c r="DB120" s="1046"/>
      <c r="DC120" s="1046"/>
      <c r="DD120" s="1046"/>
      <c r="DE120" s="1046"/>
      <c r="DF120" s="1047"/>
      <c r="DG120" s="956">
        <v>270638094</v>
      </c>
      <c r="DH120" s="957"/>
      <c r="DI120" s="957"/>
      <c r="DJ120" s="957"/>
      <c r="DK120" s="957"/>
      <c r="DL120" s="957">
        <v>265144381</v>
      </c>
      <c r="DM120" s="957"/>
      <c r="DN120" s="957"/>
      <c r="DO120" s="957"/>
      <c r="DP120" s="957"/>
      <c r="DQ120" s="957">
        <v>261664697</v>
      </c>
      <c r="DR120" s="957"/>
      <c r="DS120" s="957"/>
      <c r="DT120" s="957"/>
      <c r="DU120" s="957"/>
      <c r="DV120" s="958">
        <v>111.7</v>
      </c>
      <c r="DW120" s="958"/>
      <c r="DX120" s="958"/>
      <c r="DY120" s="958"/>
      <c r="DZ120" s="959"/>
    </row>
    <row r="121" spans="1:130" s="199" customFormat="1" ht="26.25" customHeight="1">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197812553</v>
      </c>
      <c r="BR121" s="950"/>
      <c r="BS121" s="950"/>
      <c r="BT121" s="950"/>
      <c r="BU121" s="950"/>
      <c r="BV121" s="950">
        <v>192533992</v>
      </c>
      <c r="BW121" s="950"/>
      <c r="BX121" s="950"/>
      <c r="BY121" s="950"/>
      <c r="BZ121" s="950"/>
      <c r="CA121" s="950">
        <v>189527762</v>
      </c>
      <c r="CB121" s="950"/>
      <c r="CC121" s="950"/>
      <c r="CD121" s="950"/>
      <c r="CE121" s="950"/>
      <c r="CF121" s="944">
        <v>80.900000000000006</v>
      </c>
      <c r="CG121" s="945"/>
      <c r="CH121" s="945"/>
      <c r="CI121" s="945"/>
      <c r="CJ121" s="945"/>
      <c r="CK121" s="1040"/>
      <c r="CL121" s="1041"/>
      <c r="CM121" s="1041"/>
      <c r="CN121" s="1041"/>
      <c r="CO121" s="1042"/>
      <c r="CP121" s="1050" t="s">
        <v>392</v>
      </c>
      <c r="CQ121" s="1051"/>
      <c r="CR121" s="1051"/>
      <c r="CS121" s="1051"/>
      <c r="CT121" s="1051"/>
      <c r="CU121" s="1051"/>
      <c r="CV121" s="1051"/>
      <c r="CW121" s="1051"/>
      <c r="CX121" s="1051"/>
      <c r="CY121" s="1051"/>
      <c r="CZ121" s="1051"/>
      <c r="DA121" s="1051"/>
      <c r="DB121" s="1051"/>
      <c r="DC121" s="1051"/>
      <c r="DD121" s="1051"/>
      <c r="DE121" s="1051"/>
      <c r="DF121" s="1052"/>
      <c r="DG121" s="949">
        <v>4570352</v>
      </c>
      <c r="DH121" s="950"/>
      <c r="DI121" s="950"/>
      <c r="DJ121" s="950"/>
      <c r="DK121" s="950"/>
      <c r="DL121" s="950">
        <v>4512400</v>
      </c>
      <c r="DM121" s="950"/>
      <c r="DN121" s="950"/>
      <c r="DO121" s="950"/>
      <c r="DP121" s="950"/>
      <c r="DQ121" s="950">
        <v>4388947</v>
      </c>
      <c r="DR121" s="950"/>
      <c r="DS121" s="950"/>
      <c r="DT121" s="950"/>
      <c r="DU121" s="950"/>
      <c r="DV121" s="951">
        <v>1.9</v>
      </c>
      <c r="DW121" s="951"/>
      <c r="DX121" s="951"/>
      <c r="DY121" s="951"/>
      <c r="DZ121" s="952"/>
    </row>
    <row r="122" spans="1:130" s="199" customFormat="1" ht="26.25" customHeight="1">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663236540</v>
      </c>
      <c r="BR122" s="1028"/>
      <c r="BS122" s="1028"/>
      <c r="BT122" s="1028"/>
      <c r="BU122" s="1028"/>
      <c r="BV122" s="1028">
        <v>671521531</v>
      </c>
      <c r="BW122" s="1028"/>
      <c r="BX122" s="1028"/>
      <c r="BY122" s="1028"/>
      <c r="BZ122" s="1028"/>
      <c r="CA122" s="1028">
        <v>671185646</v>
      </c>
      <c r="CB122" s="1028"/>
      <c r="CC122" s="1028"/>
      <c r="CD122" s="1028"/>
      <c r="CE122" s="1028"/>
      <c r="CF122" s="1048">
        <v>286.5</v>
      </c>
      <c r="CG122" s="1049"/>
      <c r="CH122" s="1049"/>
      <c r="CI122" s="1049"/>
      <c r="CJ122" s="1049"/>
      <c r="CK122" s="1040"/>
      <c r="CL122" s="1041"/>
      <c r="CM122" s="1041"/>
      <c r="CN122" s="1041"/>
      <c r="CO122" s="1042"/>
      <c r="CP122" s="1050" t="s">
        <v>396</v>
      </c>
      <c r="CQ122" s="1051"/>
      <c r="CR122" s="1051"/>
      <c r="CS122" s="1051"/>
      <c r="CT122" s="1051"/>
      <c r="CU122" s="1051"/>
      <c r="CV122" s="1051"/>
      <c r="CW122" s="1051"/>
      <c r="CX122" s="1051"/>
      <c r="CY122" s="1051"/>
      <c r="CZ122" s="1051"/>
      <c r="DA122" s="1051"/>
      <c r="DB122" s="1051"/>
      <c r="DC122" s="1051"/>
      <c r="DD122" s="1051"/>
      <c r="DE122" s="1051"/>
      <c r="DF122" s="1052"/>
      <c r="DG122" s="949">
        <v>2136536</v>
      </c>
      <c r="DH122" s="950"/>
      <c r="DI122" s="950"/>
      <c r="DJ122" s="950"/>
      <c r="DK122" s="950"/>
      <c r="DL122" s="950">
        <v>1863847</v>
      </c>
      <c r="DM122" s="950"/>
      <c r="DN122" s="950"/>
      <c r="DO122" s="950"/>
      <c r="DP122" s="950"/>
      <c r="DQ122" s="950">
        <v>1657029</v>
      </c>
      <c r="DR122" s="950"/>
      <c r="DS122" s="950"/>
      <c r="DT122" s="950"/>
      <c r="DU122" s="950"/>
      <c r="DV122" s="951">
        <v>0.7</v>
      </c>
      <c r="DW122" s="951"/>
      <c r="DX122" s="951"/>
      <c r="DY122" s="951"/>
      <c r="DZ122" s="952"/>
    </row>
    <row r="123" spans="1:130" s="199" customFormat="1" ht="26.25" customHeight="1">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453</v>
      </c>
      <c r="BP123" s="1036"/>
      <c r="BQ123" s="1095">
        <v>990315985</v>
      </c>
      <c r="BR123" s="1096"/>
      <c r="BS123" s="1096"/>
      <c r="BT123" s="1096"/>
      <c r="BU123" s="1096"/>
      <c r="BV123" s="1096">
        <v>985336525</v>
      </c>
      <c r="BW123" s="1096"/>
      <c r="BX123" s="1096"/>
      <c r="BY123" s="1096"/>
      <c r="BZ123" s="1096"/>
      <c r="CA123" s="1096">
        <v>976247943</v>
      </c>
      <c r="CB123" s="1096"/>
      <c r="CC123" s="1096"/>
      <c r="CD123" s="1096"/>
      <c r="CE123" s="1096"/>
      <c r="CF123" s="1029"/>
      <c r="CG123" s="1030"/>
      <c r="CH123" s="1030"/>
      <c r="CI123" s="1030"/>
      <c r="CJ123" s="1031"/>
      <c r="CK123" s="1040"/>
      <c r="CL123" s="1041"/>
      <c r="CM123" s="1041"/>
      <c r="CN123" s="1041"/>
      <c r="CO123" s="1042"/>
      <c r="CP123" s="1050" t="s">
        <v>395</v>
      </c>
      <c r="CQ123" s="1051"/>
      <c r="CR123" s="1051"/>
      <c r="CS123" s="1051"/>
      <c r="CT123" s="1051"/>
      <c r="CU123" s="1051"/>
      <c r="CV123" s="1051"/>
      <c r="CW123" s="1051"/>
      <c r="CX123" s="1051"/>
      <c r="CY123" s="1051"/>
      <c r="CZ123" s="1051"/>
      <c r="DA123" s="1051"/>
      <c r="DB123" s="1051"/>
      <c r="DC123" s="1051"/>
      <c r="DD123" s="1051"/>
      <c r="DE123" s="1051"/>
      <c r="DF123" s="1052"/>
      <c r="DG123" s="988">
        <v>1238129</v>
      </c>
      <c r="DH123" s="989"/>
      <c r="DI123" s="989"/>
      <c r="DJ123" s="989"/>
      <c r="DK123" s="990"/>
      <c r="DL123" s="991">
        <v>1190460</v>
      </c>
      <c r="DM123" s="989"/>
      <c r="DN123" s="989"/>
      <c r="DO123" s="989"/>
      <c r="DP123" s="990"/>
      <c r="DQ123" s="991">
        <v>1161593</v>
      </c>
      <c r="DR123" s="989"/>
      <c r="DS123" s="989"/>
      <c r="DT123" s="989"/>
      <c r="DU123" s="990"/>
      <c r="DV123" s="992">
        <v>0.5</v>
      </c>
      <c r="DW123" s="993"/>
      <c r="DX123" s="993"/>
      <c r="DY123" s="993"/>
      <c r="DZ123" s="994"/>
    </row>
    <row r="124" spans="1:130" s="199" customFormat="1" ht="26.25" customHeight="1" thickBot="1">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228</v>
      </c>
      <c r="BR124" s="1058"/>
      <c r="BS124" s="1058"/>
      <c r="BT124" s="1058"/>
      <c r="BU124" s="1058"/>
      <c r="BV124" s="1058">
        <v>223.9</v>
      </c>
      <c r="BW124" s="1058"/>
      <c r="BX124" s="1058"/>
      <c r="BY124" s="1058"/>
      <c r="BZ124" s="1058"/>
      <c r="CA124" s="1058">
        <v>222.8</v>
      </c>
      <c r="CB124" s="1058"/>
      <c r="CC124" s="1058"/>
      <c r="CD124" s="1058"/>
      <c r="CE124" s="1058"/>
      <c r="CF124" s="1059"/>
      <c r="CG124" s="1060"/>
      <c r="CH124" s="1060"/>
      <c r="CI124" s="1060"/>
      <c r="CJ124" s="1061"/>
      <c r="CK124" s="1043"/>
      <c r="CL124" s="1043"/>
      <c r="CM124" s="1043"/>
      <c r="CN124" s="1043"/>
      <c r="CO124" s="1044"/>
      <c r="CP124" s="1050" t="s">
        <v>455</v>
      </c>
      <c r="CQ124" s="1051"/>
      <c r="CR124" s="1051"/>
      <c r="CS124" s="1051"/>
      <c r="CT124" s="1051"/>
      <c r="CU124" s="1051"/>
      <c r="CV124" s="1051"/>
      <c r="CW124" s="1051"/>
      <c r="CX124" s="1051"/>
      <c r="CY124" s="1051"/>
      <c r="CZ124" s="1051"/>
      <c r="DA124" s="1051"/>
      <c r="DB124" s="1051"/>
      <c r="DC124" s="1051"/>
      <c r="DD124" s="1051"/>
      <c r="DE124" s="1051"/>
      <c r="DF124" s="1052"/>
      <c r="DG124" s="1035">
        <v>187759</v>
      </c>
      <c r="DH124" s="1014"/>
      <c r="DI124" s="1014"/>
      <c r="DJ124" s="1014"/>
      <c r="DK124" s="1015"/>
      <c r="DL124" s="1013">
        <v>305893</v>
      </c>
      <c r="DM124" s="1014"/>
      <c r="DN124" s="1014"/>
      <c r="DO124" s="1014"/>
      <c r="DP124" s="1015"/>
      <c r="DQ124" s="1013">
        <v>367871</v>
      </c>
      <c r="DR124" s="1014"/>
      <c r="DS124" s="1014"/>
      <c r="DT124" s="1014"/>
      <c r="DU124" s="1015"/>
      <c r="DV124" s="1016">
        <v>0.2</v>
      </c>
      <c r="DW124" s="1017"/>
      <c r="DX124" s="1017"/>
      <c r="DY124" s="1017"/>
      <c r="DZ124" s="1018"/>
    </row>
    <row r="125" spans="1:130" s="199" customFormat="1" ht="26.25" customHeight="1">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456</v>
      </c>
      <c r="CL125" s="1038"/>
      <c r="CM125" s="1038"/>
      <c r="CN125" s="1038"/>
      <c r="CO125" s="1039"/>
      <c r="CP125" s="970" t="s">
        <v>457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1260607</v>
      </c>
      <c r="AB126" s="989"/>
      <c r="AC126" s="989"/>
      <c r="AD126" s="989"/>
      <c r="AE126" s="990"/>
      <c r="AF126" s="991">
        <v>844323</v>
      </c>
      <c r="AG126" s="989"/>
      <c r="AH126" s="989"/>
      <c r="AI126" s="989"/>
      <c r="AJ126" s="990"/>
      <c r="AK126" s="991">
        <v>942466</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841</v>
      </c>
      <c r="AB127" s="989"/>
      <c r="AC127" s="989"/>
      <c r="AD127" s="989"/>
      <c r="AE127" s="990"/>
      <c r="AF127" s="991">
        <v>524</v>
      </c>
      <c r="AG127" s="989"/>
      <c r="AH127" s="989"/>
      <c r="AI127" s="989"/>
      <c r="AJ127" s="990"/>
      <c r="AK127" s="991">
        <v>280</v>
      </c>
      <c r="AL127" s="989"/>
      <c r="AM127" s="989"/>
      <c r="AN127" s="989"/>
      <c r="AO127" s="990"/>
      <c r="AP127" s="992">
        <v>0</v>
      </c>
      <c r="AQ127" s="993"/>
      <c r="AR127" s="993"/>
      <c r="AS127" s="993"/>
      <c r="AT127" s="994"/>
      <c r="AU127" s="235"/>
      <c r="AV127" s="235"/>
      <c r="AW127" s="235"/>
      <c r="AX127" s="1062" t="s">
        <v>460</v>
      </c>
      <c r="AY127" s="1063"/>
      <c r="AZ127" s="1063"/>
      <c r="BA127" s="1063"/>
      <c r="BB127" s="1063"/>
      <c r="BC127" s="1063"/>
      <c r="BD127" s="1063"/>
      <c r="BE127" s="1064"/>
      <c r="BF127" s="1065" t="s">
        <v>461</v>
      </c>
      <c r="BG127" s="1063"/>
      <c r="BH127" s="1063"/>
      <c r="BI127" s="1063"/>
      <c r="BJ127" s="1063"/>
      <c r="BK127" s="1063"/>
      <c r="BL127" s="1064"/>
      <c r="BM127" s="1065" t="s">
        <v>462</v>
      </c>
      <c r="BN127" s="1063"/>
      <c r="BO127" s="1063"/>
      <c r="BP127" s="1063"/>
      <c r="BQ127" s="1063"/>
      <c r="BR127" s="1063"/>
      <c r="BS127" s="1064"/>
      <c r="BT127" s="1065" t="s">
        <v>463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v>378163</v>
      </c>
      <c r="DR127" s="950"/>
      <c r="DS127" s="950"/>
      <c r="DT127" s="950"/>
      <c r="DU127" s="950"/>
      <c r="DV127" s="951">
        <v>0.2</v>
      </c>
      <c r="DW127" s="951"/>
      <c r="DX127" s="951"/>
      <c r="DY127" s="951"/>
      <c r="DZ127" s="952"/>
    </row>
    <row r="128" spans="1:130" s="199" customFormat="1" ht="26.25" customHeight="1" thickBot="1">
      <c r="A128" s="1073" t="s">
        <v>465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466</v>
      </c>
      <c r="X128" s="1075"/>
      <c r="Y128" s="1075"/>
      <c r="Z128" s="1076"/>
      <c r="AA128" s="1077">
        <v>19726475</v>
      </c>
      <c r="AB128" s="1078"/>
      <c r="AC128" s="1078"/>
      <c r="AD128" s="1078"/>
      <c r="AE128" s="1079"/>
      <c r="AF128" s="1080">
        <v>20423929</v>
      </c>
      <c r="AG128" s="1078"/>
      <c r="AH128" s="1078"/>
      <c r="AI128" s="1078"/>
      <c r="AJ128" s="1079"/>
      <c r="AK128" s="1080">
        <v>20639029</v>
      </c>
      <c r="AL128" s="1078"/>
      <c r="AM128" s="1078"/>
      <c r="AN128" s="1078"/>
      <c r="AO128" s="1079"/>
      <c r="AP128" s="1081"/>
      <c r="AQ128" s="1082"/>
      <c r="AR128" s="1082"/>
      <c r="AS128" s="1082"/>
      <c r="AT128" s="1083"/>
      <c r="AU128" s="235"/>
      <c r="AV128" s="235"/>
      <c r="AW128" s="235"/>
      <c r="AX128" s="918" t="s">
        <v>467</v>
      </c>
      <c r="AY128" s="919"/>
      <c r="AZ128" s="919"/>
      <c r="BA128" s="919"/>
      <c r="BB128" s="919"/>
      <c r="BC128" s="919"/>
      <c r="BD128" s="919"/>
      <c r="BE128" s="920"/>
      <c r="BF128" s="1084" t="s">
        <v>112</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468</v>
      </c>
      <c r="CQ128" s="1067"/>
      <c r="CR128" s="1067"/>
      <c r="CS128" s="1067"/>
      <c r="CT128" s="1067"/>
      <c r="CU128" s="1067"/>
      <c r="CV128" s="1067"/>
      <c r="CW128" s="1067"/>
      <c r="CX128" s="1067"/>
      <c r="CY128" s="1067"/>
      <c r="CZ128" s="1067"/>
      <c r="DA128" s="1067"/>
      <c r="DB128" s="1067"/>
      <c r="DC128" s="1067"/>
      <c r="DD128" s="1067"/>
      <c r="DE128" s="1067"/>
      <c r="DF128" s="1068"/>
      <c r="DG128" s="1069">
        <v>15851486</v>
      </c>
      <c r="DH128" s="1070"/>
      <c r="DI128" s="1070"/>
      <c r="DJ128" s="1070"/>
      <c r="DK128" s="1070"/>
      <c r="DL128" s="1070">
        <v>16290920</v>
      </c>
      <c r="DM128" s="1070"/>
      <c r="DN128" s="1070"/>
      <c r="DO128" s="1070"/>
      <c r="DP128" s="1070"/>
      <c r="DQ128" s="1070">
        <v>17705663</v>
      </c>
      <c r="DR128" s="1070"/>
      <c r="DS128" s="1070"/>
      <c r="DT128" s="1070"/>
      <c r="DU128" s="1070"/>
      <c r="DV128" s="1071">
        <v>7.6</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469</v>
      </c>
      <c r="X129" s="1104"/>
      <c r="Y129" s="1104"/>
      <c r="Z129" s="1105"/>
      <c r="AA129" s="988">
        <v>276896109</v>
      </c>
      <c r="AB129" s="989"/>
      <c r="AC129" s="989"/>
      <c r="AD129" s="989"/>
      <c r="AE129" s="990"/>
      <c r="AF129" s="991">
        <v>280533985</v>
      </c>
      <c r="AG129" s="989"/>
      <c r="AH129" s="989"/>
      <c r="AI129" s="989"/>
      <c r="AJ129" s="990"/>
      <c r="AK129" s="991">
        <v>283365731</v>
      </c>
      <c r="AL129" s="989"/>
      <c r="AM129" s="989"/>
      <c r="AN129" s="989"/>
      <c r="AO129" s="990"/>
      <c r="AP129" s="1106"/>
      <c r="AQ129" s="1107"/>
      <c r="AR129" s="1107"/>
      <c r="AS129" s="1107"/>
      <c r="AT129" s="1108"/>
      <c r="AU129" s="237"/>
      <c r="AV129" s="237"/>
      <c r="AW129" s="237"/>
      <c r="AX129" s="1097" t="s">
        <v>470</v>
      </c>
      <c r="AY129" s="980"/>
      <c r="AZ129" s="980"/>
      <c r="BA129" s="980"/>
      <c r="BB129" s="980"/>
      <c r="BC129" s="980"/>
      <c r="BD129" s="980"/>
      <c r="BE129" s="981"/>
      <c r="BF129" s="1098" t="s">
        <v>112</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472</v>
      </c>
      <c r="X130" s="1104"/>
      <c r="Y130" s="1104"/>
      <c r="Z130" s="1105"/>
      <c r="AA130" s="988">
        <v>46677624</v>
      </c>
      <c r="AB130" s="989"/>
      <c r="AC130" s="989"/>
      <c r="AD130" s="989"/>
      <c r="AE130" s="990"/>
      <c r="AF130" s="991">
        <v>48193530</v>
      </c>
      <c r="AG130" s="989"/>
      <c r="AH130" s="989"/>
      <c r="AI130" s="989"/>
      <c r="AJ130" s="990"/>
      <c r="AK130" s="991">
        <v>49098427</v>
      </c>
      <c r="AL130" s="989"/>
      <c r="AM130" s="989"/>
      <c r="AN130" s="989"/>
      <c r="AO130" s="990"/>
      <c r="AP130" s="1106"/>
      <c r="AQ130" s="1107"/>
      <c r="AR130" s="1107"/>
      <c r="AS130" s="1107"/>
      <c r="AT130" s="1108"/>
      <c r="AU130" s="237"/>
      <c r="AV130" s="237"/>
      <c r="AW130" s="237"/>
      <c r="AX130" s="1097" t="s">
        <v>473</v>
      </c>
      <c r="AY130" s="980"/>
      <c r="AZ130" s="980"/>
      <c r="BA130" s="980"/>
      <c r="BB130" s="980"/>
      <c r="BC130" s="980"/>
      <c r="BD130" s="980"/>
      <c r="BE130" s="981"/>
      <c r="BF130" s="1134">
        <v>14.7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474</v>
      </c>
      <c r="X131" s="1142"/>
      <c r="Y131" s="1142"/>
      <c r="Z131" s="1143"/>
      <c r="AA131" s="1035">
        <v>230218485</v>
      </c>
      <c r="AB131" s="1014"/>
      <c r="AC131" s="1014"/>
      <c r="AD131" s="1014"/>
      <c r="AE131" s="1015"/>
      <c r="AF131" s="1013">
        <v>232340455</v>
      </c>
      <c r="AG131" s="1014"/>
      <c r="AH131" s="1014"/>
      <c r="AI131" s="1014"/>
      <c r="AJ131" s="1015"/>
      <c r="AK131" s="1013">
        <v>234267304</v>
      </c>
      <c r="AL131" s="1014"/>
      <c r="AM131" s="1014"/>
      <c r="AN131" s="1014"/>
      <c r="AO131" s="1015"/>
      <c r="AP131" s="1144"/>
      <c r="AQ131" s="1145"/>
      <c r="AR131" s="1145"/>
      <c r="AS131" s="1145"/>
      <c r="AT131" s="1146"/>
      <c r="AU131" s="237"/>
      <c r="AV131" s="237"/>
      <c r="AW131" s="237"/>
      <c r="AX131" s="1116" t="s">
        <v>475</v>
      </c>
      <c r="AY131" s="1067"/>
      <c r="AZ131" s="1067"/>
      <c r="BA131" s="1067"/>
      <c r="BB131" s="1067"/>
      <c r="BC131" s="1067"/>
      <c r="BD131" s="1067"/>
      <c r="BE131" s="1068"/>
      <c r="BF131" s="1117">
        <v>222.8</v>
      </c>
      <c r="BG131" s="1118"/>
      <c r="BH131" s="1118"/>
      <c r="BI131" s="1118"/>
      <c r="BJ131" s="1118"/>
      <c r="BK131" s="1118"/>
      <c r="BL131" s="1119"/>
      <c r="BM131" s="1117">
        <v>400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477</v>
      </c>
      <c r="W132" s="1127"/>
      <c r="X132" s="1127"/>
      <c r="Y132" s="1127"/>
      <c r="Z132" s="1128"/>
      <c r="AA132" s="1129">
        <v>15.12819268</v>
      </c>
      <c r="AB132" s="1130"/>
      <c r="AC132" s="1130"/>
      <c r="AD132" s="1130"/>
      <c r="AE132" s="1131"/>
      <c r="AF132" s="1132">
        <v>14.76333986</v>
      </c>
      <c r="AG132" s="1130"/>
      <c r="AH132" s="1130"/>
      <c r="AI132" s="1130"/>
      <c r="AJ132" s="1131"/>
      <c r="AK132" s="1132">
        <v>14.385999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478</v>
      </c>
      <c r="W133" s="1110"/>
      <c r="X133" s="1110"/>
      <c r="Y133" s="1110"/>
      <c r="Z133" s="1111"/>
      <c r="AA133" s="1112">
        <v>15.4</v>
      </c>
      <c r="AB133" s="1113"/>
      <c r="AC133" s="1113"/>
      <c r="AD133" s="1113"/>
      <c r="AE133" s="1114"/>
      <c r="AF133" s="1112">
        <v>15</v>
      </c>
      <c r="AG133" s="1113"/>
      <c r="AH133" s="1113"/>
      <c r="AI133" s="1113"/>
      <c r="AJ133" s="1114"/>
      <c r="AK133" s="1112">
        <v>14.7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3"/>
    </row>
    <row r="17" spans="34:36" ht="13.2">
      <c r="AJ17" s="243"/>
    </row>
    <row r="18" spans="34:36" ht="13.2"/>
    <row r="19" spans="34:36" ht="13.2"/>
    <row r="20" spans="34:36" ht="13.2">
      <c r="AI20" s="243"/>
      <c r="AJ20" s="243"/>
    </row>
    <row r="21" spans="34:36" ht="13.2">
      <c r="AJ21" s="243"/>
    </row>
    <row r="22" spans="34:36" ht="13.2"/>
    <row r="23" spans="34:36" ht="13.2">
      <c r="AI23" s="243"/>
      <c r="AJ23" s="243"/>
    </row>
    <row r="24" spans="34:36" ht="13.2">
      <c r="AJ24" s="243"/>
    </row>
    <row r="25" spans="34:36" ht="13.2">
      <c r="AJ25" s="243"/>
    </row>
    <row r="26" spans="34:36" ht="13.2">
      <c r="AI26" s="243"/>
      <c r="AJ26" s="243"/>
    </row>
    <row r="27" spans="34:36" ht="13.2"/>
    <row r="28" spans="34:36" ht="13.2">
      <c r="AI28" s="243"/>
      <c r="AJ28" s="243"/>
    </row>
    <row r="29" spans="34:36" ht="13.2">
      <c r="AJ29" s="243"/>
    </row>
    <row r="30" spans="34:36" ht="13.2"/>
    <row r="31" spans="34:36" ht="13.2">
      <c r="AH31" s="243"/>
      <c r="AI31" s="243"/>
      <c r="AJ31" s="243"/>
    </row>
    <row r="32" spans="34:36" ht="13.2"/>
    <row r="33" spans="28:36" ht="13.2">
      <c r="AI33" s="243"/>
      <c r="AJ33" s="243"/>
    </row>
    <row r="34" spans="28:36" ht="13.2">
      <c r="AF34" s="243"/>
    </row>
    <row r="35" spans="28:36" ht="13.2">
      <c r="AB35" s="243"/>
      <c r="AC35" s="243"/>
      <c r="AD35" s="243"/>
      <c r="AF35" s="243"/>
      <c r="AG35" s="243"/>
      <c r="AH35" s="243"/>
      <c r="AI35" s="243"/>
      <c r="AJ35" s="243"/>
    </row>
    <row r="36" spans="28:36" ht="13.2"/>
    <row r="37" spans="28:36" ht="13.2">
      <c r="AE37" s="243"/>
      <c r="AJ37" s="243"/>
    </row>
    <row r="38" spans="28:36" ht="13.2">
      <c r="AB38" s="243"/>
      <c r="AC38" s="243"/>
      <c r="AD38" s="243"/>
      <c r="AE38" s="243"/>
      <c r="AG38" s="243"/>
      <c r="AH38" s="243"/>
      <c r="AI38" s="243"/>
      <c r="AJ38" s="24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3"/>
      <c r="AH49" s="243"/>
      <c r="AI49" s="243"/>
      <c r="AJ49" s="24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3"/>
      <c r="AA63" s="243"/>
    </row>
    <row r="64" spans="22:36" ht="13.2">
      <c r="V64" s="243"/>
    </row>
    <row r="65" spans="15:36" ht="13.2">
      <c r="X65" s="243"/>
      <c r="Z65" s="243"/>
      <c r="AC65" s="243"/>
    </row>
    <row r="66" spans="15:36" ht="13.2">
      <c r="Q66" s="243"/>
      <c r="S66" s="243"/>
      <c r="U66" s="243"/>
      <c r="AF66" s="243"/>
    </row>
    <row r="67" spans="15:36" ht="13.2">
      <c r="O67" s="243"/>
      <c r="P67" s="243"/>
      <c r="R67" s="243"/>
      <c r="T67" s="243"/>
      <c r="Y67" s="243"/>
      <c r="AB67" s="243"/>
      <c r="AD67" s="243"/>
      <c r="AE67" s="243"/>
      <c r="AG67" s="243"/>
      <c r="AH67" s="243"/>
      <c r="AI67" s="243"/>
      <c r="AJ67" s="243"/>
    </row>
    <row r="68" spans="15:36" ht="13.2"/>
    <row r="69" spans="15:36" ht="13.2"/>
    <row r="70" spans="15:36" ht="13.2"/>
    <row r="71" spans="15:36" ht="13.2"/>
    <row r="72" spans="15:36" ht="13.2">
      <c r="AJ72" s="243"/>
    </row>
    <row r="73" spans="15:36" ht="13.2">
      <c r="AJ73" s="24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3"/>
    </row>
    <row r="97" spans="24:36" ht="13.2">
      <c r="AA97" s="243"/>
    </row>
    <row r="98" spans="24:36" ht="13.2" hidden="1">
      <c r="AA98" s="243"/>
    </row>
    <row r="99" spans="24:36" ht="13.2" hidden="1">
      <c r="AA99" s="243"/>
    </row>
    <row r="100" spans="24:36" ht="13.2" hidden="1"/>
    <row r="101" spans="24:36" ht="12" hidden="1" customHeight="1">
      <c r="X101" s="243"/>
      <c r="Y101" s="243"/>
      <c r="Z101" s="243"/>
      <c r="AC101" s="243"/>
    </row>
    <row r="102" spans="24:36" ht="1.5" hidden="1" customHeight="1">
      <c r="AC102" s="243"/>
      <c r="AF102" s="243"/>
    </row>
    <row r="103" spans="24:36" ht="13.2" hidden="1">
      <c r="AB103" s="243"/>
      <c r="AD103" s="243"/>
      <c r="AE103" s="243"/>
      <c r="AF103" s="243"/>
      <c r="AG103" s="243"/>
      <c r="AH103" s="243"/>
      <c r="AI103" s="243"/>
      <c r="AJ103" s="243"/>
    </row>
    <row r="104" spans="24:36" ht="13.2" hidden="1">
      <c r="AD104" s="243"/>
      <c r="AE104" s="243"/>
      <c r="AG104" s="243"/>
      <c r="AH104" s="243"/>
      <c r="AI104" s="243"/>
      <c r="AJ104" s="243"/>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row r="3" spans="2:34" ht="13.2"/>
    <row r="4" spans="2:34" ht="13.2">
      <c r="R4" s="243"/>
      <c r="S4" s="243"/>
      <c r="T4" s="243"/>
      <c r="U4" s="243"/>
      <c r="V4" s="243"/>
      <c r="W4" s="243"/>
      <c r="X4" s="243"/>
      <c r="Y4" s="243"/>
      <c r="Z4" s="243"/>
      <c r="AA4" s="243"/>
      <c r="AB4" s="243"/>
      <c r="AC4" s="243"/>
      <c r="AD4" s="243"/>
      <c r="AE4" s="243"/>
      <c r="AF4" s="243"/>
      <c r="AG4" s="243"/>
      <c r="AH4" s="243"/>
    </row>
    <row r="5" spans="2:34" ht="13.2">
      <c r="R5" s="243"/>
      <c r="S5" s="243"/>
      <c r="T5" s="243"/>
      <c r="U5" s="243"/>
      <c r="V5" s="243"/>
      <c r="W5" s="243"/>
      <c r="X5" s="243"/>
      <c r="Y5" s="243"/>
      <c r="Z5" s="243"/>
      <c r="AA5" s="243"/>
      <c r="AB5" s="243"/>
      <c r="AC5" s="243"/>
      <c r="AD5" s="243"/>
      <c r="AE5" s="243"/>
      <c r="AF5" s="243"/>
      <c r="AG5" s="243"/>
      <c r="AH5" s="243"/>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row r="20" spans="9:34" ht="13.2"/>
    <row r="21" spans="9:34" ht="13.2">
      <c r="AH21" s="243"/>
    </row>
    <row r="22" spans="9:34" ht="13.2">
      <c r="AE22" s="243"/>
      <c r="AF22" s="243"/>
      <c r="AG22" s="243"/>
      <c r="AH22" s="243"/>
    </row>
    <row r="23" spans="9:34" ht="13.2">
      <c r="U23" s="243"/>
      <c r="V23" s="243"/>
      <c r="W23" s="243"/>
      <c r="X23" s="243"/>
      <c r="Y23" s="243"/>
      <c r="Z23" s="243"/>
      <c r="AA23" s="243"/>
      <c r="AB23" s="243"/>
      <c r="AC23" s="243"/>
      <c r="AD23" s="243"/>
      <c r="AE23" s="243"/>
      <c r="AF23" s="243"/>
      <c r="AG23" s="243"/>
      <c r="AH23" s="243"/>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3"/>
      <c r="W35" s="243"/>
      <c r="X35" s="243"/>
      <c r="Y35" s="243"/>
      <c r="Z35" s="243"/>
      <c r="AA35" s="243"/>
      <c r="AB35" s="243"/>
      <c r="AC35" s="243"/>
      <c r="AD35" s="243"/>
      <c r="AE35" s="243"/>
      <c r="AF35" s="243"/>
      <c r="AG35" s="243"/>
      <c r="AH35" s="243"/>
    </row>
    <row r="36" spans="15:34" ht="13.2"/>
    <row r="37" spans="15:34" ht="13.2">
      <c r="AH37" s="243"/>
    </row>
    <row r="38" spans="15:34" ht="13.2">
      <c r="AE38" s="243"/>
      <c r="AF38" s="243"/>
      <c r="AG38" s="243"/>
      <c r="AH38" s="243"/>
    </row>
    <row r="39" spans="15:34" ht="13.2"/>
    <row r="40" spans="15:34" ht="13.2"/>
    <row r="41" spans="15:34" ht="13.2"/>
    <row r="42" spans="15:34" ht="13.2"/>
    <row r="43" spans="15:34" ht="13.2">
      <c r="O43" s="243"/>
      <c r="P43" s="243"/>
      <c r="Q43" s="243"/>
      <c r="R43" s="243"/>
      <c r="S43" s="243"/>
      <c r="T43" s="243"/>
      <c r="U43" s="243"/>
      <c r="V43" s="243"/>
      <c r="W43" s="243"/>
      <c r="X43" s="243"/>
      <c r="Y43" s="243"/>
      <c r="Z43" s="243"/>
      <c r="AA43" s="243"/>
      <c r="AB43" s="243"/>
      <c r="AC43" s="243"/>
      <c r="AD43" s="243"/>
      <c r="AE43" s="243"/>
      <c r="AF43" s="243"/>
      <c r="AG43" s="243"/>
      <c r="AH43" s="243"/>
    </row>
    <row r="44" spans="15:34" ht="13.2">
      <c r="AH44" s="243"/>
    </row>
    <row r="45" spans="15:34" ht="13.2"/>
    <row r="46" spans="15:34" ht="13.2">
      <c r="W46" s="243"/>
      <c r="X46" s="243"/>
      <c r="Y46" s="243"/>
      <c r="Z46" s="243"/>
      <c r="AA46" s="243"/>
      <c r="AB46" s="243"/>
      <c r="AC46" s="243"/>
      <c r="AD46" s="243"/>
      <c r="AE46" s="243"/>
      <c r="AF46" s="243"/>
      <c r="AG46" s="243"/>
      <c r="AH46" s="243"/>
    </row>
    <row r="47" spans="15:34" ht="13.2"/>
    <row r="48" spans="15:34" ht="13.2"/>
    <row r="49" spans="22:34" ht="13.2"/>
    <row r="50" spans="22:34" ht="13.2">
      <c r="V50" s="243"/>
      <c r="W50" s="243"/>
      <c r="X50" s="243"/>
      <c r="Y50" s="243"/>
      <c r="Z50" s="243"/>
      <c r="AA50" s="243"/>
      <c r="AB50" s="243"/>
      <c r="AC50" s="243"/>
      <c r="AD50" s="243"/>
      <c r="AE50" s="243"/>
      <c r="AF50" s="243"/>
      <c r="AG50" s="243"/>
      <c r="AH50" s="243"/>
    </row>
    <row r="51" spans="22:34" ht="13.2"/>
    <row r="52" spans="22:34" ht="13.2"/>
    <row r="53" spans="22:34" ht="13.2">
      <c r="AH53" s="243"/>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3"/>
      <c r="Z67" s="243"/>
      <c r="AA67" s="243"/>
      <c r="AB67" s="243"/>
      <c r="AC67" s="243"/>
      <c r="AD67" s="243"/>
      <c r="AE67" s="243"/>
      <c r="AF67" s="243"/>
      <c r="AG67" s="243"/>
      <c r="AH67" s="243"/>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c r="O1" s="246"/>
      <c r="P1" s="246"/>
    </row>
    <row r="2" spans="1:16" ht="13.2">
      <c r="O2" s="246"/>
      <c r="P2" s="246"/>
    </row>
    <row r="3" spans="1:16" ht="13.2">
      <c r="O3" s="246"/>
      <c r="P3" s="246"/>
    </row>
    <row r="4" spans="1:16" ht="13.2">
      <c r="O4" s="246"/>
      <c r="P4" s="246"/>
    </row>
    <row r="5" spans="1:16" ht="16.2">
      <c r="A5" s="247" t="s">
        <v>479</v>
      </c>
      <c r="B5" s="248"/>
      <c r="C5" s="248"/>
      <c r="D5" s="248"/>
      <c r="E5" s="248"/>
      <c r="F5" s="248"/>
      <c r="G5" s="248"/>
      <c r="H5" s="248"/>
      <c r="I5" s="248"/>
      <c r="J5" s="248"/>
      <c r="K5" s="248"/>
      <c r="L5" s="248"/>
      <c r="M5" s="248"/>
      <c r="N5" s="248"/>
      <c r="O5" s="249"/>
    </row>
    <row r="6" spans="1:16" ht="13.2">
      <c r="A6" s="250"/>
      <c r="B6" s="246"/>
      <c r="C6" s="246"/>
      <c r="D6" s="246"/>
      <c r="E6" s="246"/>
      <c r="F6" s="246"/>
      <c r="G6" s="251" t="s">
        <v>480</v>
      </c>
      <c r="H6" s="251"/>
      <c r="I6" s="251"/>
      <c r="J6" s="251"/>
      <c r="K6" s="246"/>
      <c r="L6" s="246"/>
      <c r="M6" s="246"/>
      <c r="N6" s="246"/>
    </row>
    <row r="7" spans="1:16" ht="13.2">
      <c r="A7" s="250"/>
      <c r="B7" s="246"/>
      <c r="C7" s="246"/>
      <c r="D7" s="246"/>
      <c r="E7" s="246"/>
      <c r="F7" s="246"/>
      <c r="G7" s="253"/>
      <c r="H7" s="254"/>
      <c r="I7" s="254"/>
      <c r="J7" s="255"/>
      <c r="K7" s="1150" t="s">
        <v>481</v>
      </c>
      <c r="L7" s="256"/>
      <c r="M7" s="257" t="s">
        <v>482</v>
      </c>
      <c r="N7" s="258"/>
    </row>
    <row r="8" spans="1:16" ht="13.2">
      <c r="A8" s="250"/>
      <c r="B8" s="246"/>
      <c r="C8" s="246"/>
      <c r="D8" s="246"/>
      <c r="E8" s="246"/>
      <c r="F8" s="246"/>
      <c r="G8" s="259"/>
      <c r="H8" s="260"/>
      <c r="I8" s="260"/>
      <c r="J8" s="261"/>
      <c r="K8" s="1151"/>
      <c r="L8" s="262" t="s">
        <v>483</v>
      </c>
      <c r="M8" s="263" t="s">
        <v>484</v>
      </c>
      <c r="N8" s="264" t="s">
        <v>485</v>
      </c>
    </row>
    <row r="9" spans="1:16" ht="13.2">
      <c r="A9" s="250"/>
      <c r="B9" s="246"/>
      <c r="C9" s="246"/>
      <c r="D9" s="246"/>
      <c r="E9" s="246"/>
      <c r="F9" s="246"/>
      <c r="G9" s="1152" t="s">
        <v>486</v>
      </c>
      <c r="H9" s="1153"/>
      <c r="I9" s="1153"/>
      <c r="J9" s="1154"/>
      <c r="K9" s="265">
        <v>83454839</v>
      </c>
      <c r="L9" s="266">
        <v>69904</v>
      </c>
      <c r="M9" s="267">
        <v>62452</v>
      </c>
      <c r="N9" s="268">
        <v>11.9</v>
      </c>
    </row>
    <row r="10" spans="1:16" ht="13.2">
      <c r="A10" s="250"/>
      <c r="B10" s="246"/>
      <c r="C10" s="246"/>
      <c r="D10" s="246"/>
      <c r="E10" s="246"/>
      <c r="F10" s="246"/>
      <c r="G10" s="1152" t="s">
        <v>487</v>
      </c>
      <c r="H10" s="1153"/>
      <c r="I10" s="1153"/>
      <c r="J10" s="1154"/>
      <c r="K10" s="269">
        <v>5156810</v>
      </c>
      <c r="L10" s="270">
        <v>4319</v>
      </c>
      <c r="M10" s="271">
        <v>1462</v>
      </c>
      <c r="N10" s="272">
        <v>195.4</v>
      </c>
    </row>
    <row r="11" spans="1:16" ht="13.5" customHeight="1">
      <c r="A11" s="250"/>
      <c r="B11" s="246"/>
      <c r="C11" s="246"/>
      <c r="D11" s="246"/>
      <c r="E11" s="246"/>
      <c r="F11" s="246"/>
      <c r="G11" s="1152" t="s">
        <v>488</v>
      </c>
      <c r="H11" s="1153"/>
      <c r="I11" s="1153"/>
      <c r="J11" s="1154"/>
      <c r="K11" s="269">
        <v>5975</v>
      </c>
      <c r="L11" s="270">
        <v>5</v>
      </c>
      <c r="M11" s="271">
        <v>131</v>
      </c>
      <c r="N11" s="272">
        <v>-96.2</v>
      </c>
    </row>
    <row r="12" spans="1:16" ht="13.5" customHeight="1">
      <c r="A12" s="250"/>
      <c r="B12" s="246"/>
      <c r="C12" s="246"/>
      <c r="D12" s="246"/>
      <c r="E12" s="246"/>
      <c r="F12" s="246"/>
      <c r="G12" s="1152" t="s">
        <v>489</v>
      </c>
      <c r="H12" s="1153"/>
      <c r="I12" s="1153"/>
      <c r="J12" s="1154"/>
      <c r="K12" s="269">
        <v>106691</v>
      </c>
      <c r="L12" s="270">
        <v>89</v>
      </c>
      <c r="M12" s="271">
        <v>1277</v>
      </c>
      <c r="N12" s="272">
        <v>-93</v>
      </c>
    </row>
    <row r="13" spans="1:16" ht="13.5" customHeight="1">
      <c r="A13" s="250"/>
      <c r="B13" s="246"/>
      <c r="C13" s="246"/>
      <c r="D13" s="246"/>
      <c r="E13" s="246"/>
      <c r="F13" s="246"/>
      <c r="G13" s="1152" t="s">
        <v>490</v>
      </c>
      <c r="H13" s="1153"/>
      <c r="I13" s="1153"/>
      <c r="J13" s="1154"/>
      <c r="K13" s="269" t="s">
        <v>491</v>
      </c>
      <c r="L13" s="270" t="s">
        <v>491</v>
      </c>
      <c r="M13" s="271">
        <v>5</v>
      </c>
      <c r="N13" s="272" t="s">
        <v>491</v>
      </c>
    </row>
    <row r="14" spans="1:16" ht="13.5" customHeight="1">
      <c r="A14" s="250"/>
      <c r="B14" s="246"/>
      <c r="C14" s="246"/>
      <c r="D14" s="246"/>
      <c r="E14" s="246"/>
      <c r="F14" s="246"/>
      <c r="G14" s="1152" t="s">
        <v>492</v>
      </c>
      <c r="H14" s="1153"/>
      <c r="I14" s="1153"/>
      <c r="J14" s="1154"/>
      <c r="K14" s="269">
        <v>2301494</v>
      </c>
      <c r="L14" s="270">
        <v>1928</v>
      </c>
      <c r="M14" s="271">
        <v>1919</v>
      </c>
      <c r="N14" s="272">
        <v>0.5</v>
      </c>
    </row>
    <row r="15" spans="1:16" ht="13.5" customHeight="1">
      <c r="A15" s="250"/>
      <c r="B15" s="246"/>
      <c r="C15" s="246"/>
      <c r="D15" s="246"/>
      <c r="E15" s="246"/>
      <c r="F15" s="246"/>
      <c r="G15" s="1152" t="s">
        <v>493</v>
      </c>
      <c r="H15" s="1153"/>
      <c r="I15" s="1153"/>
      <c r="J15" s="1154"/>
      <c r="K15" s="269">
        <v>1705019</v>
      </c>
      <c r="L15" s="270">
        <v>1428</v>
      </c>
      <c r="M15" s="271">
        <v>1219</v>
      </c>
      <c r="N15" s="272">
        <v>17.100000000000001</v>
      </c>
    </row>
    <row r="16" spans="1:16" ht="13.2">
      <c r="A16" s="250"/>
      <c r="B16" s="246"/>
      <c r="C16" s="246"/>
      <c r="D16" s="246"/>
      <c r="E16" s="246"/>
      <c r="F16" s="246"/>
      <c r="G16" s="1155" t="s">
        <v>494</v>
      </c>
      <c r="H16" s="1156"/>
      <c r="I16" s="1156"/>
      <c r="J16" s="1157"/>
      <c r="K16" s="270">
        <v>-9341264</v>
      </c>
      <c r="L16" s="270">
        <v>-7824</v>
      </c>
      <c r="M16" s="271">
        <v>-4920</v>
      </c>
      <c r="N16" s="272">
        <v>59</v>
      </c>
    </row>
    <row r="17" spans="1:16" ht="13.2">
      <c r="A17" s="250"/>
      <c r="B17" s="246"/>
      <c r="C17" s="246"/>
      <c r="D17" s="246"/>
      <c r="E17" s="246"/>
      <c r="F17" s="246"/>
      <c r="G17" s="1155" t="s">
        <v>170</v>
      </c>
      <c r="H17" s="1156"/>
      <c r="I17" s="1156"/>
      <c r="J17" s="1157"/>
      <c r="K17" s="270">
        <v>83389564</v>
      </c>
      <c r="L17" s="270">
        <v>69849</v>
      </c>
      <c r="M17" s="271">
        <v>63546</v>
      </c>
      <c r="N17" s="272">
        <v>9.9</v>
      </c>
    </row>
    <row r="18" spans="1:16" ht="13.2">
      <c r="A18" s="250"/>
      <c r="B18" s="246"/>
      <c r="C18" s="246"/>
      <c r="D18" s="246"/>
      <c r="E18" s="246"/>
      <c r="F18" s="246"/>
      <c r="G18" s="246"/>
      <c r="H18" s="246"/>
      <c r="I18" s="246"/>
      <c r="J18" s="246"/>
      <c r="K18" s="246"/>
      <c r="L18" s="246"/>
      <c r="M18" s="273"/>
      <c r="N18" s="273"/>
    </row>
    <row r="19" spans="1:16" ht="13.2">
      <c r="A19" s="250"/>
      <c r="B19" s="246"/>
      <c r="C19" s="246"/>
      <c r="D19" s="246"/>
      <c r="E19" s="246"/>
      <c r="F19" s="246"/>
      <c r="G19" s="246" t="s">
        <v>495</v>
      </c>
      <c r="H19" s="246"/>
      <c r="I19" s="246"/>
      <c r="J19" s="246"/>
      <c r="K19" s="246"/>
      <c r="L19" s="246"/>
      <c r="M19" s="246"/>
      <c r="N19" s="246"/>
    </row>
    <row r="20" spans="1:16" ht="13.2">
      <c r="A20" s="250"/>
      <c r="B20" s="246"/>
      <c r="C20" s="246"/>
      <c r="D20" s="246"/>
      <c r="E20" s="246"/>
      <c r="F20" s="246"/>
      <c r="G20" s="274"/>
      <c r="H20" s="275"/>
      <c r="I20" s="275"/>
      <c r="J20" s="276"/>
      <c r="K20" s="277" t="s">
        <v>496</v>
      </c>
      <c r="L20" s="278" t="s">
        <v>497</v>
      </c>
      <c r="M20" s="279" t="s">
        <v>498</v>
      </c>
      <c r="N20" s="280"/>
    </row>
    <row r="21" spans="1:16" s="286" customFormat="1" ht="13.2">
      <c r="A21" s="281"/>
      <c r="B21" s="251"/>
      <c r="C21" s="251"/>
      <c r="D21" s="251"/>
      <c r="E21" s="251"/>
      <c r="F21" s="251"/>
      <c r="G21" s="1147" t="s">
        <v>499</v>
      </c>
      <c r="H21" s="1148"/>
      <c r="I21" s="1148"/>
      <c r="J21" s="1149"/>
      <c r="K21" s="282">
        <v>11.08</v>
      </c>
      <c r="L21" s="283">
        <v>10.75</v>
      </c>
      <c r="M21" s="284">
        <v>0.33</v>
      </c>
      <c r="N21" s="251"/>
      <c r="O21" s="285"/>
      <c r="P21" s="281"/>
    </row>
    <row r="22" spans="1:16" s="286" customFormat="1" ht="13.2">
      <c r="A22" s="281"/>
      <c r="B22" s="251"/>
      <c r="C22" s="251"/>
      <c r="D22" s="251"/>
      <c r="E22" s="251"/>
      <c r="F22" s="251"/>
      <c r="G22" s="1147" t="s">
        <v>500</v>
      </c>
      <c r="H22" s="1148"/>
      <c r="I22" s="1148"/>
      <c r="J22" s="1149"/>
      <c r="K22" s="287">
        <v>98.8</v>
      </c>
      <c r="L22" s="288">
        <v>99.9</v>
      </c>
      <c r="M22" s="289">
        <v>-1.1000000000000001</v>
      </c>
      <c r="N22" s="273"/>
      <c r="O22" s="285"/>
      <c r="P22" s="281"/>
    </row>
    <row r="23" spans="1:16" s="286" customFormat="1" ht="13.2">
      <c r="A23" s="281"/>
      <c r="B23" s="251"/>
      <c r="C23" s="251"/>
      <c r="D23" s="251"/>
      <c r="E23" s="251"/>
      <c r="F23" s="251"/>
      <c r="G23" s="251"/>
      <c r="H23" s="251"/>
      <c r="I23" s="251"/>
      <c r="J23" s="251"/>
      <c r="K23" s="251"/>
      <c r="L23" s="273"/>
      <c r="M23" s="273"/>
      <c r="N23" s="273"/>
      <c r="O23" s="285"/>
      <c r="P23" s="281"/>
    </row>
    <row r="24" spans="1:16" s="286" customFormat="1" ht="13.2">
      <c r="A24" s="281"/>
      <c r="B24" s="251"/>
      <c r="C24" s="251"/>
      <c r="D24" s="251"/>
      <c r="E24" s="251"/>
      <c r="F24" s="251"/>
      <c r="G24" s="251"/>
      <c r="H24" s="251"/>
      <c r="I24" s="251"/>
      <c r="J24" s="251"/>
      <c r="K24" s="251"/>
      <c r="L24" s="273"/>
      <c r="M24" s="273"/>
      <c r="N24" s="273"/>
      <c r="O24" s="285"/>
      <c r="P24" s="281"/>
    </row>
    <row r="25" spans="1:16" s="286" customFormat="1" ht="13.2">
      <c r="A25" s="290"/>
      <c r="B25" s="291"/>
      <c r="C25" s="291"/>
      <c r="D25" s="291"/>
      <c r="E25" s="291"/>
      <c r="F25" s="291"/>
      <c r="G25" s="291"/>
      <c r="H25" s="291"/>
      <c r="I25" s="291"/>
      <c r="J25" s="291"/>
      <c r="K25" s="291"/>
      <c r="L25" s="292"/>
      <c r="M25" s="292"/>
      <c r="N25" s="292"/>
      <c r="O25" s="293"/>
      <c r="P25" s="281"/>
    </row>
    <row r="26" spans="1:16" s="286" customFormat="1" ht="13.2">
      <c r="A26" s="251" t="s">
        <v>501</v>
      </c>
      <c r="B26" s="251"/>
      <c r="C26" s="251"/>
      <c r="D26" s="251"/>
      <c r="E26" s="251"/>
      <c r="F26" s="251"/>
      <c r="G26" s="251"/>
      <c r="H26" s="251"/>
      <c r="I26" s="251"/>
      <c r="J26" s="251"/>
      <c r="K26" s="251"/>
      <c r="L26" s="273"/>
      <c r="M26" s="273"/>
      <c r="N26" s="273"/>
      <c r="O26" s="251"/>
      <c r="P26" s="251"/>
    </row>
    <row r="27" spans="1:16" ht="13.2">
      <c r="K27" s="246"/>
      <c r="L27" s="246"/>
      <c r="M27" s="246"/>
      <c r="N27" s="246"/>
      <c r="O27" s="246"/>
      <c r="P27" s="246"/>
    </row>
    <row r="28" spans="1:16" ht="16.2">
      <c r="A28" s="247" t="s">
        <v>502</v>
      </c>
      <c r="B28" s="248"/>
      <c r="C28" s="248"/>
      <c r="D28" s="248"/>
      <c r="E28" s="248"/>
      <c r="F28" s="248"/>
      <c r="G28" s="248"/>
      <c r="H28" s="248"/>
      <c r="I28" s="248"/>
      <c r="J28" s="248"/>
      <c r="K28" s="248"/>
      <c r="L28" s="248"/>
      <c r="M28" s="248"/>
      <c r="N28" s="248"/>
      <c r="O28" s="294"/>
    </row>
    <row r="29" spans="1:16" ht="13.2">
      <c r="A29" s="250"/>
      <c r="B29" s="246"/>
      <c r="C29" s="246"/>
      <c r="D29" s="246"/>
      <c r="E29" s="246"/>
      <c r="F29" s="246"/>
      <c r="G29" s="251" t="s">
        <v>503</v>
      </c>
      <c r="H29" s="251"/>
      <c r="I29" s="251"/>
      <c r="J29" s="251"/>
      <c r="K29" s="246"/>
      <c r="L29" s="246"/>
      <c r="M29" s="246"/>
      <c r="N29" s="246"/>
      <c r="O29" s="295"/>
    </row>
    <row r="30" spans="1:16" ht="13.2">
      <c r="A30" s="250"/>
      <c r="B30" s="246"/>
      <c r="C30" s="246"/>
      <c r="D30" s="246"/>
      <c r="E30" s="246"/>
      <c r="F30" s="246"/>
      <c r="G30" s="253"/>
      <c r="H30" s="254"/>
      <c r="I30" s="254"/>
      <c r="J30" s="255"/>
      <c r="K30" s="1150" t="s">
        <v>481</v>
      </c>
      <c r="L30" s="256"/>
      <c r="M30" s="257" t="s">
        <v>482</v>
      </c>
      <c r="N30" s="258"/>
    </row>
    <row r="31" spans="1:16" ht="13.2">
      <c r="A31" s="250"/>
      <c r="B31" s="246"/>
      <c r="C31" s="246"/>
      <c r="D31" s="246"/>
      <c r="E31" s="246"/>
      <c r="F31" s="246"/>
      <c r="G31" s="259"/>
      <c r="H31" s="260"/>
      <c r="I31" s="260"/>
      <c r="J31" s="261"/>
      <c r="K31" s="1151"/>
      <c r="L31" s="262" t="s">
        <v>483</v>
      </c>
      <c r="M31" s="263" t="s">
        <v>484</v>
      </c>
      <c r="N31" s="264" t="s">
        <v>485</v>
      </c>
    </row>
    <row r="32" spans="1:16" ht="27" customHeight="1">
      <c r="A32" s="250"/>
      <c r="B32" s="246"/>
      <c r="C32" s="246"/>
      <c r="D32" s="246"/>
      <c r="E32" s="246"/>
      <c r="F32" s="246"/>
      <c r="G32" s="1163" t="s">
        <v>504</v>
      </c>
      <c r="H32" s="1164"/>
      <c r="I32" s="1164"/>
      <c r="J32" s="1165"/>
      <c r="K32" s="296">
        <v>58157452</v>
      </c>
      <c r="L32" s="296">
        <v>48714</v>
      </c>
      <c r="M32" s="297">
        <v>33321</v>
      </c>
      <c r="N32" s="298">
        <v>46.2</v>
      </c>
    </row>
    <row r="33" spans="1:16" ht="13.5" customHeight="1">
      <c r="A33" s="250"/>
      <c r="B33" s="246"/>
      <c r="C33" s="246"/>
      <c r="D33" s="246"/>
      <c r="E33" s="246"/>
      <c r="F33" s="246"/>
      <c r="G33" s="1163" t="s">
        <v>505</v>
      </c>
      <c r="H33" s="1164"/>
      <c r="I33" s="1164"/>
      <c r="J33" s="1165"/>
      <c r="K33" s="296">
        <v>3391483</v>
      </c>
      <c r="L33" s="296">
        <v>2841</v>
      </c>
      <c r="M33" s="297">
        <v>3258</v>
      </c>
      <c r="N33" s="298">
        <v>-12.8</v>
      </c>
    </row>
    <row r="34" spans="1:16" ht="27" customHeight="1">
      <c r="A34" s="250"/>
      <c r="B34" s="246"/>
      <c r="C34" s="246"/>
      <c r="D34" s="246"/>
      <c r="E34" s="246"/>
      <c r="F34" s="246"/>
      <c r="G34" s="1163" t="s">
        <v>506</v>
      </c>
      <c r="H34" s="1164"/>
      <c r="I34" s="1164"/>
      <c r="J34" s="1165"/>
      <c r="K34" s="296">
        <v>21173857</v>
      </c>
      <c r="L34" s="296">
        <v>17736</v>
      </c>
      <c r="M34" s="297">
        <v>20639</v>
      </c>
      <c r="N34" s="298">
        <v>-14.1</v>
      </c>
    </row>
    <row r="35" spans="1:16" ht="27" customHeight="1">
      <c r="A35" s="250"/>
      <c r="B35" s="246"/>
      <c r="C35" s="246"/>
      <c r="D35" s="246"/>
      <c r="E35" s="246"/>
      <c r="F35" s="246"/>
      <c r="G35" s="1163" t="s">
        <v>507</v>
      </c>
      <c r="H35" s="1164"/>
      <c r="I35" s="1164"/>
      <c r="J35" s="1165"/>
      <c r="K35" s="296">
        <v>19773610</v>
      </c>
      <c r="L35" s="296">
        <v>16563</v>
      </c>
      <c r="M35" s="297">
        <v>12279</v>
      </c>
      <c r="N35" s="298">
        <v>34.9</v>
      </c>
    </row>
    <row r="36" spans="1:16" ht="27" customHeight="1">
      <c r="A36" s="250"/>
      <c r="B36" s="246"/>
      <c r="C36" s="246"/>
      <c r="D36" s="246"/>
      <c r="E36" s="246"/>
      <c r="F36" s="246"/>
      <c r="G36" s="1163" t="s">
        <v>508</v>
      </c>
      <c r="H36" s="1164"/>
      <c r="I36" s="1164"/>
      <c r="J36" s="1165"/>
      <c r="K36" s="296" t="s">
        <v>491</v>
      </c>
      <c r="L36" s="296" t="s">
        <v>491</v>
      </c>
      <c r="M36" s="297">
        <v>229</v>
      </c>
      <c r="N36" s="298" t="s">
        <v>491</v>
      </c>
    </row>
    <row r="37" spans="1:16" ht="13.5" customHeight="1">
      <c r="A37" s="250"/>
      <c r="B37" s="246"/>
      <c r="C37" s="246"/>
      <c r="D37" s="246"/>
      <c r="E37" s="246"/>
      <c r="F37" s="246"/>
      <c r="G37" s="1163" t="s">
        <v>509</v>
      </c>
      <c r="H37" s="1164"/>
      <c r="I37" s="1164"/>
      <c r="J37" s="1165"/>
      <c r="K37" s="296">
        <v>942746</v>
      </c>
      <c r="L37" s="296">
        <v>790</v>
      </c>
      <c r="M37" s="297">
        <v>1150</v>
      </c>
      <c r="N37" s="298">
        <v>-31.3</v>
      </c>
    </row>
    <row r="38" spans="1:16" ht="27" customHeight="1">
      <c r="A38" s="250"/>
      <c r="B38" s="246"/>
      <c r="C38" s="246"/>
      <c r="D38" s="246"/>
      <c r="E38" s="246"/>
      <c r="F38" s="246"/>
      <c r="G38" s="1166" t="s">
        <v>510</v>
      </c>
      <c r="H38" s="1167"/>
      <c r="I38" s="1167"/>
      <c r="J38" s="1168"/>
      <c r="K38" s="299" t="s">
        <v>491</v>
      </c>
      <c r="L38" s="299" t="s">
        <v>491</v>
      </c>
      <c r="M38" s="300">
        <v>1</v>
      </c>
      <c r="N38" s="301" t="s">
        <v>491</v>
      </c>
      <c r="O38" s="295"/>
    </row>
    <row r="39" spans="1:16" ht="13.2">
      <c r="A39" s="250"/>
      <c r="B39" s="246"/>
      <c r="C39" s="246"/>
      <c r="D39" s="246"/>
      <c r="E39" s="246"/>
      <c r="F39" s="246"/>
      <c r="G39" s="1166" t="s">
        <v>511</v>
      </c>
      <c r="H39" s="1167"/>
      <c r="I39" s="1167"/>
      <c r="J39" s="1168"/>
      <c r="K39" s="302">
        <v>-20639029</v>
      </c>
      <c r="L39" s="302">
        <v>-17288</v>
      </c>
      <c r="M39" s="303">
        <v>-17392</v>
      </c>
      <c r="N39" s="304">
        <v>-0.6</v>
      </c>
      <c r="O39" s="295"/>
    </row>
    <row r="40" spans="1:16" ht="27" customHeight="1">
      <c r="A40" s="250"/>
      <c r="B40" s="246"/>
      <c r="C40" s="246"/>
      <c r="D40" s="246"/>
      <c r="E40" s="246"/>
      <c r="F40" s="246"/>
      <c r="G40" s="1163" t="s">
        <v>512</v>
      </c>
      <c r="H40" s="1164"/>
      <c r="I40" s="1164"/>
      <c r="J40" s="1165"/>
      <c r="K40" s="302">
        <v>-49098427</v>
      </c>
      <c r="L40" s="302">
        <v>-41126</v>
      </c>
      <c r="M40" s="303">
        <v>-34463</v>
      </c>
      <c r="N40" s="304">
        <v>19.3</v>
      </c>
      <c r="O40" s="295"/>
    </row>
    <row r="41" spans="1:16" ht="13.2">
      <c r="A41" s="250"/>
      <c r="B41" s="246"/>
      <c r="C41" s="246"/>
      <c r="D41" s="246"/>
      <c r="E41" s="246"/>
      <c r="F41" s="246"/>
      <c r="G41" s="1169" t="s">
        <v>281</v>
      </c>
      <c r="H41" s="1170"/>
      <c r="I41" s="1170"/>
      <c r="J41" s="1171"/>
      <c r="K41" s="296">
        <v>33701692</v>
      </c>
      <c r="L41" s="302">
        <v>28229</v>
      </c>
      <c r="M41" s="303">
        <v>19023</v>
      </c>
      <c r="N41" s="304">
        <v>48.4</v>
      </c>
      <c r="O41" s="295"/>
    </row>
    <row r="42" spans="1:16" ht="13.2">
      <c r="A42" s="250"/>
      <c r="B42" s="246"/>
      <c r="C42" s="246"/>
      <c r="D42" s="246"/>
      <c r="E42" s="246"/>
      <c r="F42" s="246"/>
      <c r="G42" s="305" t="s">
        <v>513</v>
      </c>
      <c r="H42" s="246"/>
      <c r="I42" s="246"/>
      <c r="J42" s="246"/>
      <c r="K42" s="246"/>
      <c r="L42" s="246"/>
      <c r="M42" s="273"/>
      <c r="N42" s="273"/>
      <c r="O42" s="295"/>
    </row>
    <row r="43" spans="1:16" ht="13.2">
      <c r="A43" s="250"/>
      <c r="B43" s="246"/>
      <c r="C43" s="246"/>
      <c r="D43" s="246"/>
      <c r="E43" s="246"/>
      <c r="F43" s="246"/>
      <c r="G43" s="246"/>
      <c r="H43" s="246"/>
      <c r="I43" s="246"/>
      <c r="J43" s="246"/>
      <c r="K43" s="246"/>
      <c r="L43" s="306"/>
      <c r="M43" s="273"/>
      <c r="N43" s="246"/>
      <c r="O43" s="295"/>
    </row>
    <row r="44" spans="1:16" ht="13.2">
      <c r="A44" s="250"/>
      <c r="B44" s="246"/>
      <c r="C44" s="246"/>
      <c r="D44" s="246"/>
      <c r="E44" s="246"/>
      <c r="F44" s="246"/>
      <c r="G44" s="246"/>
      <c r="H44" s="246"/>
      <c r="I44" s="246"/>
      <c r="J44" s="246"/>
      <c r="K44" s="246"/>
      <c r="L44" s="246"/>
      <c r="M44" s="273"/>
      <c r="N44" s="246"/>
    </row>
    <row r="45" spans="1:16" ht="13.2">
      <c r="A45" s="248"/>
      <c r="B45" s="248"/>
      <c r="C45" s="248"/>
      <c r="D45" s="248"/>
      <c r="E45" s="248"/>
      <c r="F45" s="248"/>
      <c r="G45" s="248"/>
      <c r="H45" s="248"/>
      <c r="I45" s="248"/>
      <c r="J45" s="248"/>
      <c r="K45" s="248"/>
      <c r="L45" s="248"/>
      <c r="M45" s="307"/>
      <c r="N45" s="248"/>
      <c r="O45" s="248"/>
      <c r="P45" s="246"/>
    </row>
    <row r="46" spans="1:16" ht="13.2">
      <c r="A46" s="308"/>
      <c r="B46" s="308"/>
      <c r="C46" s="308"/>
      <c r="D46" s="308"/>
      <c r="E46" s="308"/>
      <c r="F46" s="308"/>
      <c r="G46" s="308"/>
      <c r="H46" s="308"/>
      <c r="I46" s="308"/>
      <c r="J46" s="308"/>
      <c r="K46" s="308"/>
      <c r="L46" s="308"/>
      <c r="M46" s="308"/>
      <c r="N46" s="308"/>
      <c r="O46" s="308"/>
      <c r="P46" s="246"/>
    </row>
    <row r="47" spans="1:16" ht="17.25" customHeight="1">
      <c r="A47" s="309" t="s">
        <v>514</v>
      </c>
      <c r="B47" s="246"/>
      <c r="C47" s="246"/>
      <c r="D47" s="246"/>
      <c r="E47" s="246"/>
      <c r="F47" s="246"/>
      <c r="G47" s="246"/>
      <c r="H47" s="246"/>
      <c r="I47" s="246"/>
      <c r="J47" s="246"/>
      <c r="K47" s="246"/>
      <c r="L47" s="246"/>
      <c r="M47" s="246"/>
      <c r="N47" s="246"/>
    </row>
    <row r="48" spans="1:16" ht="13.2">
      <c r="A48" s="250"/>
      <c r="B48" s="246"/>
      <c r="C48" s="246"/>
      <c r="D48" s="246"/>
      <c r="E48" s="246"/>
      <c r="F48" s="246"/>
      <c r="G48" s="310" t="s">
        <v>515</v>
      </c>
      <c r="H48" s="310"/>
      <c r="I48" s="310"/>
      <c r="J48" s="310"/>
      <c r="K48" s="310"/>
      <c r="L48" s="310"/>
      <c r="M48" s="311"/>
      <c r="N48" s="310"/>
    </row>
    <row r="49" spans="1:14" ht="13.5" customHeight="1">
      <c r="A49" s="250"/>
      <c r="B49" s="246"/>
      <c r="C49" s="246"/>
      <c r="D49" s="246"/>
      <c r="E49" s="246"/>
      <c r="F49" s="246"/>
      <c r="G49" s="312"/>
      <c r="H49" s="313"/>
      <c r="I49" s="1158" t="s">
        <v>481</v>
      </c>
      <c r="J49" s="1160" t="s">
        <v>516</v>
      </c>
      <c r="K49" s="1161"/>
      <c r="L49" s="1161"/>
      <c r="M49" s="1161"/>
      <c r="N49" s="1162"/>
    </row>
    <row r="50" spans="1:14" ht="13.2">
      <c r="A50" s="250"/>
      <c r="B50" s="246"/>
      <c r="C50" s="246"/>
      <c r="D50" s="246"/>
      <c r="E50" s="246"/>
      <c r="F50" s="246"/>
      <c r="G50" s="314"/>
      <c r="H50" s="315"/>
      <c r="I50" s="1159"/>
      <c r="J50" s="316" t="s">
        <v>517</v>
      </c>
      <c r="K50" s="317" t="s">
        <v>518</v>
      </c>
      <c r="L50" s="318" t="s">
        <v>519</v>
      </c>
      <c r="M50" s="319" t="s">
        <v>520</v>
      </c>
      <c r="N50" s="320" t="s">
        <v>521</v>
      </c>
    </row>
    <row r="51" spans="1:14" ht="13.2">
      <c r="A51" s="250"/>
      <c r="B51" s="246"/>
      <c r="C51" s="246"/>
      <c r="D51" s="246"/>
      <c r="E51" s="246"/>
      <c r="F51" s="246"/>
      <c r="G51" s="312" t="s">
        <v>522</v>
      </c>
      <c r="H51" s="313"/>
      <c r="I51" s="321">
        <v>57567215</v>
      </c>
      <c r="J51" s="322">
        <v>48778</v>
      </c>
      <c r="K51" s="323">
        <v>0.4</v>
      </c>
      <c r="L51" s="324">
        <v>47129</v>
      </c>
      <c r="M51" s="325">
        <v>-3.4</v>
      </c>
      <c r="N51" s="326">
        <v>3.8</v>
      </c>
    </row>
    <row r="52" spans="1:14" ht="13.2">
      <c r="A52" s="250"/>
      <c r="B52" s="246"/>
      <c r="C52" s="246"/>
      <c r="D52" s="246"/>
      <c r="E52" s="246"/>
      <c r="F52" s="246"/>
      <c r="G52" s="327"/>
      <c r="H52" s="328" t="s">
        <v>523</v>
      </c>
      <c r="I52" s="329">
        <v>21982426</v>
      </c>
      <c r="J52" s="330">
        <v>18626</v>
      </c>
      <c r="K52" s="331">
        <v>-28.8</v>
      </c>
      <c r="L52" s="332">
        <v>23069</v>
      </c>
      <c r="M52" s="333">
        <v>-10.199999999999999</v>
      </c>
      <c r="N52" s="334">
        <v>-18.600000000000001</v>
      </c>
    </row>
    <row r="53" spans="1:14" ht="13.2">
      <c r="A53" s="250"/>
      <c r="B53" s="246"/>
      <c r="C53" s="246"/>
      <c r="D53" s="246"/>
      <c r="E53" s="246"/>
      <c r="F53" s="246"/>
      <c r="G53" s="312" t="s">
        <v>524</v>
      </c>
      <c r="H53" s="313"/>
      <c r="I53" s="321">
        <v>63027056</v>
      </c>
      <c r="J53" s="322">
        <v>53101</v>
      </c>
      <c r="K53" s="323">
        <v>8.9</v>
      </c>
      <c r="L53" s="324">
        <v>50848</v>
      </c>
      <c r="M53" s="325">
        <v>7.9</v>
      </c>
      <c r="N53" s="326">
        <v>1</v>
      </c>
    </row>
    <row r="54" spans="1:14" ht="13.2">
      <c r="A54" s="250"/>
      <c r="B54" s="246"/>
      <c r="C54" s="246"/>
      <c r="D54" s="246"/>
      <c r="E54" s="246"/>
      <c r="F54" s="246"/>
      <c r="G54" s="327"/>
      <c r="H54" s="328" t="s">
        <v>523</v>
      </c>
      <c r="I54" s="329">
        <v>22415796</v>
      </c>
      <c r="J54" s="330">
        <v>18886</v>
      </c>
      <c r="K54" s="331">
        <v>1.4</v>
      </c>
      <c r="L54" s="332">
        <v>22583</v>
      </c>
      <c r="M54" s="333">
        <v>-2.1</v>
      </c>
      <c r="N54" s="334">
        <v>3.5</v>
      </c>
    </row>
    <row r="55" spans="1:14" ht="13.2">
      <c r="A55" s="250"/>
      <c r="B55" s="246"/>
      <c r="C55" s="246"/>
      <c r="D55" s="246"/>
      <c r="E55" s="246"/>
      <c r="F55" s="246"/>
      <c r="G55" s="312" t="s">
        <v>525</v>
      </c>
      <c r="H55" s="313"/>
      <c r="I55" s="321">
        <v>53653363</v>
      </c>
      <c r="J55" s="322">
        <v>45148</v>
      </c>
      <c r="K55" s="323">
        <v>-15</v>
      </c>
      <c r="L55" s="324">
        <v>53572</v>
      </c>
      <c r="M55" s="325">
        <v>5.4</v>
      </c>
      <c r="N55" s="326">
        <v>-20.399999999999999</v>
      </c>
    </row>
    <row r="56" spans="1:14" ht="13.2">
      <c r="A56" s="250"/>
      <c r="B56" s="246"/>
      <c r="C56" s="246"/>
      <c r="D56" s="246"/>
      <c r="E56" s="246"/>
      <c r="F56" s="246"/>
      <c r="G56" s="327"/>
      <c r="H56" s="328" t="s">
        <v>523</v>
      </c>
      <c r="I56" s="329">
        <v>23722361</v>
      </c>
      <c r="J56" s="330">
        <v>19962</v>
      </c>
      <c r="K56" s="331">
        <v>5.7</v>
      </c>
      <c r="L56" s="332">
        <v>25259</v>
      </c>
      <c r="M56" s="333">
        <v>11.8</v>
      </c>
      <c r="N56" s="334">
        <v>-6.1</v>
      </c>
    </row>
    <row r="57" spans="1:14" ht="13.2">
      <c r="A57" s="250"/>
      <c r="B57" s="246"/>
      <c r="C57" s="246"/>
      <c r="D57" s="246"/>
      <c r="E57" s="246"/>
      <c r="F57" s="246"/>
      <c r="G57" s="312" t="s">
        <v>526</v>
      </c>
      <c r="H57" s="313"/>
      <c r="I57" s="321">
        <v>55363105</v>
      </c>
      <c r="J57" s="322">
        <v>46483</v>
      </c>
      <c r="K57" s="323">
        <v>3</v>
      </c>
      <c r="L57" s="324">
        <v>51898</v>
      </c>
      <c r="M57" s="325">
        <v>-3.1</v>
      </c>
      <c r="N57" s="326">
        <v>6.1</v>
      </c>
    </row>
    <row r="58" spans="1:14" ht="13.2">
      <c r="A58" s="250"/>
      <c r="B58" s="246"/>
      <c r="C58" s="246"/>
      <c r="D58" s="246"/>
      <c r="E58" s="246"/>
      <c r="F58" s="246"/>
      <c r="G58" s="327"/>
      <c r="H58" s="328" t="s">
        <v>523</v>
      </c>
      <c r="I58" s="329">
        <v>29062368</v>
      </c>
      <c r="J58" s="330">
        <v>24401</v>
      </c>
      <c r="K58" s="331">
        <v>22.2</v>
      </c>
      <c r="L58" s="332">
        <v>25986</v>
      </c>
      <c r="M58" s="333">
        <v>2.9</v>
      </c>
      <c r="N58" s="334">
        <v>19.3</v>
      </c>
    </row>
    <row r="59" spans="1:14" ht="13.2">
      <c r="A59" s="250"/>
      <c r="B59" s="246"/>
      <c r="C59" s="246"/>
      <c r="D59" s="246"/>
      <c r="E59" s="246"/>
      <c r="F59" s="246"/>
      <c r="G59" s="312" t="s">
        <v>527</v>
      </c>
      <c r="H59" s="313"/>
      <c r="I59" s="321">
        <v>66106276</v>
      </c>
      <c r="J59" s="322">
        <v>55372</v>
      </c>
      <c r="K59" s="323">
        <v>19.100000000000001</v>
      </c>
      <c r="L59" s="324">
        <v>51684</v>
      </c>
      <c r="M59" s="325">
        <v>-0.4</v>
      </c>
      <c r="N59" s="326">
        <v>19.5</v>
      </c>
    </row>
    <row r="60" spans="1:14" ht="13.2">
      <c r="A60" s="250"/>
      <c r="B60" s="246"/>
      <c r="C60" s="246"/>
      <c r="D60" s="246"/>
      <c r="E60" s="246"/>
      <c r="F60" s="246"/>
      <c r="G60" s="327"/>
      <c r="H60" s="328" t="s">
        <v>523</v>
      </c>
      <c r="I60" s="335">
        <v>32687372</v>
      </c>
      <c r="J60" s="330">
        <v>27380</v>
      </c>
      <c r="K60" s="331">
        <v>12.2</v>
      </c>
      <c r="L60" s="332">
        <v>26671</v>
      </c>
      <c r="M60" s="333">
        <v>2.6</v>
      </c>
      <c r="N60" s="334">
        <v>9.6</v>
      </c>
    </row>
    <row r="61" spans="1:14" ht="13.2">
      <c r="A61" s="250"/>
      <c r="B61" s="246"/>
      <c r="C61" s="246"/>
      <c r="D61" s="246"/>
      <c r="E61" s="246"/>
      <c r="F61" s="246"/>
      <c r="G61" s="312" t="s">
        <v>528</v>
      </c>
      <c r="H61" s="336"/>
      <c r="I61" s="337">
        <v>59143403</v>
      </c>
      <c r="J61" s="338">
        <v>49776</v>
      </c>
      <c r="K61" s="339">
        <v>3.3</v>
      </c>
      <c r="L61" s="340">
        <v>51026</v>
      </c>
      <c r="M61" s="341">
        <v>1.3</v>
      </c>
      <c r="N61" s="326">
        <v>2</v>
      </c>
    </row>
    <row r="62" spans="1:14" ht="13.2">
      <c r="A62" s="250"/>
      <c r="B62" s="246"/>
      <c r="C62" s="246"/>
      <c r="D62" s="246"/>
      <c r="E62" s="246"/>
      <c r="F62" s="246"/>
      <c r="G62" s="327"/>
      <c r="H62" s="328" t="s">
        <v>523</v>
      </c>
      <c r="I62" s="329">
        <v>25974065</v>
      </c>
      <c r="J62" s="330">
        <v>21851</v>
      </c>
      <c r="K62" s="331">
        <v>2.5</v>
      </c>
      <c r="L62" s="332">
        <v>24714</v>
      </c>
      <c r="M62" s="333">
        <v>1</v>
      </c>
      <c r="N62" s="334">
        <v>1.5</v>
      </c>
    </row>
    <row r="63" spans="1:14" ht="13.2">
      <c r="A63" s="250"/>
      <c r="B63" s="246"/>
      <c r="C63" s="246"/>
      <c r="D63" s="246"/>
      <c r="E63" s="246"/>
      <c r="F63" s="246"/>
      <c r="G63" s="246"/>
      <c r="H63" s="246"/>
      <c r="I63" s="246"/>
      <c r="J63" s="246"/>
      <c r="K63" s="246"/>
      <c r="L63" s="246"/>
      <c r="M63" s="246"/>
      <c r="N63" s="246"/>
    </row>
    <row r="64" spans="1:14" ht="13.2">
      <c r="A64" s="250"/>
      <c r="B64" s="246"/>
      <c r="C64" s="246"/>
      <c r="D64" s="246"/>
      <c r="E64" s="246"/>
      <c r="F64" s="246"/>
      <c r="G64" s="246"/>
      <c r="H64" s="246"/>
      <c r="I64" s="246"/>
      <c r="J64" s="246"/>
      <c r="K64" s="246"/>
      <c r="L64" s="246"/>
      <c r="M64" s="246"/>
      <c r="N64" s="246"/>
    </row>
    <row r="65" spans="1:16" ht="13.2">
      <c r="A65" s="250"/>
      <c r="B65" s="246"/>
      <c r="C65" s="246"/>
      <c r="D65" s="246"/>
      <c r="E65" s="246"/>
      <c r="F65" s="246"/>
      <c r="G65" s="246"/>
      <c r="H65" s="246"/>
      <c r="I65" s="246"/>
      <c r="J65" s="246"/>
      <c r="K65" s="246"/>
      <c r="L65" s="246"/>
      <c r="M65" s="246"/>
      <c r="N65" s="246"/>
    </row>
    <row r="66" spans="1:16" ht="13.2">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2" hidden="1">
      <c r="G70" s="246"/>
      <c r="H70" s="246"/>
      <c r="I70" s="246"/>
      <c r="J70" s="246"/>
      <c r="K70" s="246"/>
      <c r="L70" s="246"/>
      <c r="M70" s="246"/>
      <c r="N70" s="246"/>
    </row>
    <row r="71" spans="1:16" ht="13.2" hidden="1">
      <c r="G71" s="246"/>
      <c r="H71" s="246"/>
      <c r="I71" s="246"/>
      <c r="J71" s="246"/>
      <c r="K71" s="246"/>
      <c r="L71" s="246"/>
      <c r="M71" s="246"/>
      <c r="N71" s="246"/>
    </row>
    <row r="72" spans="1:16" ht="13.2" hidden="1">
      <c r="G72" s="246"/>
      <c r="H72" s="246"/>
      <c r="I72" s="246"/>
      <c r="J72" s="246"/>
      <c r="K72" s="246"/>
      <c r="L72" s="246"/>
      <c r="M72" s="246"/>
      <c r="N72" s="246"/>
    </row>
    <row r="73" spans="1:16" ht="13.2" hidden="1">
      <c r="G73" s="246"/>
      <c r="H73" s="246"/>
      <c r="I73" s="246"/>
      <c r="J73" s="246"/>
      <c r="K73" s="246"/>
      <c r="L73" s="246"/>
      <c r="M73" s="246"/>
      <c r="N73" s="246"/>
    </row>
    <row r="74" spans="1:16" ht="13.2"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B2" s="243"/>
      <c r="T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c r="B2" s="243"/>
      <c r="T2" s="243"/>
    </row>
    <row r="3" spans="1: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row r="5" spans="1:34" ht="13.2"/>
    <row r="6" spans="1:34" ht="13.2"/>
    <row r="7" spans="1:34" ht="13.2"/>
    <row r="8" spans="1:34" ht="13.2"/>
    <row r="9" spans="1:34" ht="13.2">
      <c r="AH9" s="243"/>
    </row>
    <row r="10" spans="1:34" ht="13.2"/>
    <row r="11" spans="1:34" ht="13.2"/>
    <row r="12" spans="1:34" ht="13.2"/>
    <row r="13" spans="1:34" ht="13.2"/>
    <row r="14" spans="1:34" ht="13.2"/>
    <row r="15" spans="1:34" ht="13.2"/>
    <row r="16" spans="1: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72" t="s">
        <v>3</v>
      </c>
      <c r="D47" s="1172"/>
      <c r="E47" s="1173"/>
      <c r="F47" s="11">
        <v>3.49</v>
      </c>
      <c r="G47" s="12">
        <v>4.1399999999999997</v>
      </c>
      <c r="H47" s="12">
        <v>4.05</v>
      </c>
      <c r="I47" s="12">
        <v>3.26</v>
      </c>
      <c r="J47" s="13">
        <v>1.64</v>
      </c>
    </row>
    <row r="48" spans="2:10" ht="57.75" customHeight="1">
      <c r="B48" s="14"/>
      <c r="C48" s="1174" t="s">
        <v>4</v>
      </c>
      <c r="D48" s="1174"/>
      <c r="E48" s="1175"/>
      <c r="F48" s="15">
        <v>0.84</v>
      </c>
      <c r="G48" s="16">
        <v>0.85</v>
      </c>
      <c r="H48" s="16">
        <v>0.86</v>
      </c>
      <c r="I48" s="16">
        <v>0.86</v>
      </c>
      <c r="J48" s="17">
        <v>0.86</v>
      </c>
    </row>
    <row r="49" spans="2:10" ht="57.75" customHeight="1" thickBot="1">
      <c r="B49" s="18"/>
      <c r="C49" s="1176" t="s">
        <v>5</v>
      </c>
      <c r="D49" s="1176"/>
      <c r="E49" s="1177"/>
      <c r="F49" s="19" t="s">
        <v>535</v>
      </c>
      <c r="G49" s="20">
        <v>0.7</v>
      </c>
      <c r="H49" s="20" t="s">
        <v>536</v>
      </c>
      <c r="I49" s="20" t="s">
        <v>537</v>
      </c>
      <c r="J49" s="21" t="s">
        <v>538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2018-02-22T08:23:43Z</cp:lastPrinted>
  <dcterms:created xsi:type="dcterms:W3CDTF">2018-01-24T05:57:14Z</dcterms:created>
  <dcterms:modified xsi:type="dcterms:W3CDTF">2018-11-28T10:35:26Z</dcterms:modified>
</cp:coreProperties>
</file>