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AM39" i="9"/>
  <c r="U39" i="9"/>
  <c r="C39" i="9"/>
  <c r="BW38" i="9"/>
  <c r="AM38" i="9"/>
  <c r="C38" i="9"/>
  <c r="BW37" i="9"/>
  <c r="AM37" i="9"/>
  <c r="BW36" i="9"/>
  <c r="AM36" i="9"/>
  <c r="BW35" i="9"/>
  <c r="CO34" i="9"/>
  <c r="CO35" i="9" s="1"/>
  <c r="CO36" i="9" s="1"/>
  <c r="CO37" i="9" s="1"/>
  <c r="CO38" i="9" s="1"/>
  <c r="CO39" i="9" s="1"/>
  <c r="CO40" i="9" s="1"/>
  <c r="CO41" i="9" s="1"/>
  <c r="CO42" i="9" s="1"/>
  <c r="CO43" i="9" s="1"/>
  <c r="BW34" i="9"/>
  <c r="C34" i="9"/>
  <c r="C35" i="9" s="1"/>
  <c r="C36" i="9" l="1"/>
  <c r="C37"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 r="BE37" i="9" s="1"/>
  <c r="BE38" i="9" s="1"/>
  <c r="BE39" i="9" s="1"/>
</calcChain>
</file>

<file path=xl/sharedStrings.xml><?xml version="1.0" encoding="utf-8"?>
<sst xmlns="http://schemas.openxmlformats.org/spreadsheetml/2006/main" count="1036" uniqueCount="566">
  <si>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</si>
  <si>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</si>
  <si>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</si>
  <si>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</si>
  <si>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</si>
  <si>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</si>
  <si>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</si>
  <si>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</si>
  <si>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</si>
  <si>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</si>
  <si>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</si>
  <si>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</si>
  <si>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</si>
  <si>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</si>
  <si>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</si>
  <si>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</si>
  <si>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</si>
  <si>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</si>
  <si>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</si>
  <si>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</si>
  <si>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</si>
  <si>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</si>
  <si>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</si>
  <si>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</si>
  <si>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</si>
  <si>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</si>
  <si>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</si>
  <si>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</si>
  <si>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</si>
  <si>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</si>
  <si>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</si>
  <si>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</si>
  <si>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</si>
  <si>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</si>
  <si>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</si>
  <si>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</si>
  <si>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</si>
  <si>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</si>
  <si>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</si>
  <si>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</si>
  <si>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</si>
  <si>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</si>
  <si>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</si>
  <si>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</si>
  <si>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</si>
  <si>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</si>
  <si>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</si>
  <si>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</si>
  <si>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</si>
  <si>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</si>
  <si>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</si>
  <si>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</si>
  <si>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</si>
  <si>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</si>
  <si>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</si>
  <si>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</si>
  <si>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</si>
  <si>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</si>
  <si>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</si>
  <si>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</si>
  <si>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</si>
  <si>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</si>
  <si>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</si>
  <si>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</si>
  <si>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</si>
  <si>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</si>
  <si>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</si>
  <si>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</si>
  <si>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</si>
  <si>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</si>
  <si>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</si>
  <si>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</si>
  <si>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</si>
  <si>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</si>
  <si>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</si>
  <si>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</si>
  <si>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</si>
  <si>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</si>
  <si>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</si>
  <si>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</si>
  <si>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</si>
  <si>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</si>
  <si>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</si>
  <si>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</si>
  <si>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</si>
  <si>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</si>
  <si>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</si>
  <si>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</si>
  <si>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</si>
  <si>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</si>
  <si>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</si>
  <si>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</si>
  <si>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</si>
  <si>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</si>
  <si>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</si>
  <si>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</si>
  <si>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</si>
  <si>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</si>
  <si>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</si>
  <si>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</si>
  <si>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</si>
  <si>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</si>
  <si>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</si>
  <si>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</si>
  <si>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</si>
  <si>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</si>
  <si>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</si>
  <si>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</si>
  <si>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</si>
  <si>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</si>
  <si>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</si>
  <si>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</si>
  <si>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</si>
  <si>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</si>
  <si>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</si>
  <si>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</si>
  <si>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</si>
  <si>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</si>
  <si>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</si>
  <si>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</si>
  <si>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</si>
  <si>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</si>
  <si>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</si>
  <si>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</si>
  <si>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</si>
  <si>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</si>
  <si>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</si>
  <si>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</si>
  <si>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</si>
  <si>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</si>
  <si>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</si>
  <si>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</si>
  <si>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</si>
  <si>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</si>
  <si>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</si>
  <si>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</si>
  <si>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</si>
  <si>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</si>
  <si>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</si>
  <si>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</si>
  <si>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</si>
  <si>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</si>
  <si>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</si>
  <si>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</si>
  <si>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</si>
  <si>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</si>
  <si>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</si>
  <si>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</si>
  <si>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</si>
  <si>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</si>
  <si>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</si>
  <si>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</si>
  <si>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</si>
  <si>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</si>
  <si>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</si>
  <si>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</si>
  <si>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</si>
  <si>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</si>
  <si>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</si>
  <si>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</si>
  <si>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</si>
  <si>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</si>
  <si>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</si>
  <si>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</si>
  <si>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</si>
  <si>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</si>
  <si>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</si>
  <si>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</si>
  <si>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</si>
  <si>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</si>
  <si>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</si>
  <si>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</si>
  <si>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</si>
  <si>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</si>
  <si>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</si>
  <si>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</si>
  <si>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</si>
  <si>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</si>
  <si>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</si>
  <si>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</si>
  <si>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</si>
  <si>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</si>
  <si>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</si>
  <si>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</si>
  <si>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</si>
  <si>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</si>
  <si>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</si>
  <si>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</si>
  <si>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</si>
  <si>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</si>
  <si>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</si>
  <si>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広島県庄原市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</si>
  <si>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</si>
  <si>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</si>
  <si>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</si>
  <si>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</si>
  <si>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</si>
  <si>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</si>
  <si>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</si>
  <si>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</si>
  <si>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</si>
  <si>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</si>
  <si>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</si>
  <si>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</si>
  <si>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</si>
  <si>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</si>
  <si>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</si>
  <si>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</si>
  <si>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</si>
  <si>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</si>
  <si>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</si>
  <si>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</si>
  <si>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</si>
  <si>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</si>
  <si>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</si>
  <si>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</si>
  <si>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</si>
  <si>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</si>
  <si>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</si>
  <si>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</si>
  <si>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</si>
  <si>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</si>
  <si>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</si>
  <si>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</si>
  <si>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</si>
  <si>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</si>
  <si>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</si>
  <si>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</si>
  <si>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</si>
  <si>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</si>
  <si>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</si>
  <si>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</si>
  <si>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</si>
  <si>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</si>
  <si>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</si>
  <si>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</si>
  <si>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</si>
  <si>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</si>
  <si>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</si>
  <si>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</si>
  <si>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</si>
  <si>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</si>
  <si>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</si>
  <si>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</si>
  <si>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</si>
  <si>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</si>
  <si>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</si>
  <si>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</si>
  <si>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</si>
  <si>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</si>
  <si>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</si>
  <si>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</si>
  <si>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</si>
  <si>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</si>
  <si>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</si>
  <si>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</si>
  <si>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</si>
  <si>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</si>
  <si>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</si>
  <si>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</si>
  <si>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</si>
  <si>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</si>
  <si>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</si>
  <si>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</si>
  <si>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</si>
  <si>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</si>
  <si>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</si>
  <si>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</si>
  <si>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</si>
  <si>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</si>
  <si>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</si>
  <si>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</si>
  <si>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</si>
  <si>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</si>
  <si>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</si>
  <si>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</si>
  <si>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</si>
  <si>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</si>
  <si>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</si>
  <si>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</si>
  <si>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</si>
  <si>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</si>
  <si>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</si>
  <si>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</si>
  <si>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</si>
  <si>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</si>
  <si>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</si>
  <si>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</si>
  <si>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</si>
  <si>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</si>
  <si>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</si>
  <si>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</si>
  <si>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</si>
  <si>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</si>
  <si>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</si>
  <si>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</si>
  <si>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</si>
  <si>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</si>
  <si>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</si>
  <si>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</si>
  <si>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</si>
  <si>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</si>
  <si>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</si>
  <si>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</si>
  <si>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</si>
  <si>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</si>
  <si>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</si>
  <si>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</si>
  <si>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</si>
  <si>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</si>
  <si>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</si>
  <si>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</si>
  <si>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</si>
  <si>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</si>
  <si>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</si>
  <si>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</si>
  <si>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</si>
  <si>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</si>
  <si>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</si>
  <si>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</si>
  <si>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</si>
  <si>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</si>
  <si>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</si>
  <si>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</si>
  <si>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</si>
  <si>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</si>
  <si>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</si>
  <si>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</si>
  <si>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</si>
  <si>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</si>
  <si>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</si>
  <si>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</si>
  <si>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</si>
  <si>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</si>
  <si>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</si>
  <si>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</si>
  <si>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</si>
  <si>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</si>
  <si>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</si>
  <si>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広島県庄原市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</si>
  <si>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</si>
  <si>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</si>
  <si>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</si>
  <si>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</si>
  <si>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</si>
  <si>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</si>
  <si>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</si>
  <si>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</si>
  <si>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</si>
  <si>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</si>
  <si>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</si>
  <si>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</si>
  <si>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</si>
  <si>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</si>
  <si>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</si>
  <si>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</si>
  <si>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</si>
  <si>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</si>
  <si>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</si>
  <si>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</si>
  <si>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</si>
  <si>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</si>
  <si>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</si>
  <si>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</si>
  <si>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</si>
  <si>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</si>
  <si>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</si>
  <si>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</si>
  <si>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</si>
  <si>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</si>
  <si>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</si>
  <si>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</si>
  <si>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</si>
  <si>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</si>
  <si>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</si>
  <si>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</si>
  <si>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</si>
  <si>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</si>
  <si>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</si>
  <si>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</si>
  <si>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</si>
  <si>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t>
    <phoneticPr fontId="5"/>
  </si>
  <si>
    <t>水道事業会計</t>
    <phoneticPr fontId="5"/>
  </si>
  <si>
    <t>法適用企業</t>
    <phoneticPr fontId="5"/>
  </si>
  <si>
    <t>国民健康保険病院事業会計</t>
    <phoneticPr fontId="5"/>
  </si>
  <si>
    <t>公共下水道事業特別会計</t>
    <phoneticPr fontId="5"/>
  </si>
  <si>
    <t>法非適用企業</t>
    <phoneticPr fontId="5"/>
  </si>
  <si>
    <t>農業集落排水事業特別会計</t>
    <phoneticPr fontId="5"/>
  </si>
  <si>
    <t>浄化槽整備事業特別会計</t>
    <phoneticPr fontId="5"/>
  </si>
  <si>
    <t>簡易水道事業特別会計</t>
    <phoneticPr fontId="5"/>
  </si>
  <si>
    <t>宅地造成事業特別会計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</si>
  <si>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</si>
  <si>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</si>
  <si>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</si>
  <si>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</si>
  <si>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</si>
  <si>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</si>
  <si>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</si>
  <si>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</si>
  <si>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</si>
  <si>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</si>
  <si>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</si>
  <si>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</si>
  <si>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</si>
  <si>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</si>
  <si>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</si>
  <si>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</si>
  <si>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</si>
  <si>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</si>
  <si>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</si>
  <si>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</si>
  <si>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</si>
  <si>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</si>
  <si>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</si>
  <si>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</si>
  <si>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</si>
  <si>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</si>
  <si>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</si>
  <si>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</si>
  <si>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</si>
  <si>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</si>
  <si>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</si>
  <si>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</si>
  <si>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</si>
  <si>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</si>
  <si>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</si>
  <si>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</si>
  <si>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</si>
  <si>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</si>
  <si>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</si>
  <si>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</si>
  <si>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</si>
  <si>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</si>
  <si>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</si>
  <si>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</si>
  <si>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</si>
  <si>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</si>
  <si>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</si>
  <si>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</si>
  <si>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</si>
  <si>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</si>
  <si>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</si>
  <si>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</si>
  <si>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</si>
  <si>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</si>
  <si>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</si>
  <si>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</si>
  <si>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</si>
  <si>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</si>
  <si>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</si>
  <si>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水道事業会計</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</si>
  <si>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</si>
  <si>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</si>
  <si>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</si>
  <si>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</si>
  <si>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</si>
  <si>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</si>
  <si>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</si>
  <si>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</si>
  <si>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</si>
  <si>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</si>
  <si>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</si>
  <si>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</si>
  <si>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</si>
  <si>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</si>
  <si>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</si>
  <si>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</si>
  <si>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</si>
  <si>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</si>
  <si>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</si>
  <si>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</si>
  <si>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</si>
  <si>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</si>
  <si>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</si>
  <si>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</si>
  <si>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</si>
  <si>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</si>
  <si>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</si>
  <si>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</si>
  <si>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</si>
  <si>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</si>
  <si>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</si>
  <si>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</si>
  <si>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</si>
  <si>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</si>
  <si>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</si>
  <si>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</si>
  <si>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</si>
  <si>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</si>
  <si>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</si>
  <si>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</si>
  <si>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</si>
  <si>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</si>
  <si>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</si>
  <si>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</si>
  <si>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</si>
  <si>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</si>
  <si>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</si>
  <si>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</si>
  <si>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</si>
  <si>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</si>
  <si>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</si>
  <si>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</si>
  <si>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</si>
  <si>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</si>
  <si>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</si>
  <si>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</si>
  <si>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</si>
  <si>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</si>
  <si>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</si>
  <si>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</si>
  <si>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</si>
  <si>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</si>
  <si>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</si>
  <si>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</si>
  <si>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</si>
  <si>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</si>
  <si>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</si>
  <si>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</si>
  <si>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</si>
  <si>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</si>
  <si>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</si>
  <si>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</si>
  <si>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</si>
  <si>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</si>
  <si>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</si>
  <si>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</si>
  <si>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</si>
  <si>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</si>
  <si>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</si>
  <si>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</si>
  <si>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</si>
  <si>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</si>
  <si>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国民健康保険病院事業会計</t>
  </si>
  <si>
    <t>介護保険特別会計</t>
  </si>
  <si>
    <t>▲ 0.16</t>
  </si>
  <si>
    <t>工業団地造成事業特別会計</t>
  </si>
  <si>
    <t>国民健康保険特別会計</t>
  </si>
  <si>
    <t>簡易水道事業特別会計</t>
  </si>
  <si>
    <t>宅地造成事業特別会計</t>
  </si>
  <si>
    <t>その他会計（赤字）</t>
  </si>
  <si>
    <t>その他会計（黒字）</t>
  </si>
  <si>
    <t>庄原市土地開発公社</t>
    <rPh sb="0" eb="3">
      <t>ショウバラシ</t>
    </rPh>
    <rPh sb="3" eb="5">
      <t>トチ</t>
    </rPh>
    <rPh sb="5" eb="7">
      <t>カイハツ</t>
    </rPh>
    <rPh sb="7" eb="9">
      <t>コウシャ</t>
    </rPh>
    <phoneticPr fontId="2"/>
  </si>
  <si>
    <t>㈱グリーンウィンズさとやま</t>
  </si>
  <si>
    <t>㈱サンヒルズ庄原</t>
    <rPh sb="6" eb="8">
      <t>ショウバラ</t>
    </rPh>
    <phoneticPr fontId="2"/>
  </si>
  <si>
    <t>庄原市総合サービス㈱</t>
    <rPh sb="0" eb="3">
      <t>ショウバラシ</t>
    </rPh>
    <rPh sb="3" eb="5">
      <t>ソウゴウ</t>
    </rPh>
    <phoneticPr fontId="2"/>
  </si>
  <si>
    <t>西城町産業振興開発㈱</t>
    <rPh sb="0" eb="3">
      <t>サイジョウチョウ</t>
    </rPh>
    <rPh sb="3" eb="5">
      <t>サンギョウ</t>
    </rPh>
    <rPh sb="5" eb="7">
      <t>シンコウ</t>
    </rPh>
    <rPh sb="7" eb="9">
      <t>カイハツ</t>
    </rPh>
    <phoneticPr fontId="2"/>
  </si>
  <si>
    <t>㈱比婆の森</t>
    <rPh sb="1" eb="3">
      <t>ヒバ</t>
    </rPh>
    <rPh sb="4" eb="5">
      <t>モリ</t>
    </rPh>
    <phoneticPr fontId="2"/>
  </si>
  <si>
    <t>㈱ニュー東城</t>
    <rPh sb="4" eb="6">
      <t>トウジョウ</t>
    </rPh>
    <phoneticPr fontId="2"/>
  </si>
  <si>
    <t>㈱緑の村</t>
    <rPh sb="1" eb="2">
      <t>ミドリ</t>
    </rPh>
    <rPh sb="3" eb="4">
      <t>ムラ</t>
    </rPh>
    <phoneticPr fontId="2"/>
  </si>
  <si>
    <t>㈱里山総領</t>
    <rPh sb="1" eb="3">
      <t>サトヤマ</t>
    </rPh>
    <rPh sb="3" eb="5">
      <t>ソウリョウ</t>
    </rPh>
    <phoneticPr fontId="2"/>
  </si>
  <si>
    <t>㈱庄原市農林振興公社</t>
    <rPh sb="1" eb="4">
      <t>ショウバラシ</t>
    </rPh>
    <rPh sb="4" eb="6">
      <t>ノウリン</t>
    </rPh>
    <rPh sb="6" eb="8">
      <t>シンコウ</t>
    </rPh>
    <rPh sb="8" eb="10">
      <t>コウシャ</t>
    </rPh>
    <phoneticPr fontId="2"/>
  </si>
  <si>
    <t>庄原さとやまペレット㈱</t>
    <rPh sb="0" eb="2">
      <t>ショウバラ</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</si>
  <si>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</si>
  <si>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</si>
  <si>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</si>
  <si>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</si>
  <si>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</si>
  <si>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</si>
  <si>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</si>
  <si>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</si>
  <si>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</si>
  <si>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</si>
  <si>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</si>
  <si>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</si>
  <si>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実質公債費比率及び将来負担比率は共に類似団体と比較して高い水準にあるが、近年共に減少傾向にある。これは公債費負担適正化計画に沿った市債発行額の抑制及び地方債残高の減、定員マネジメントプランに基づいた職員定数の見直しによる退職手当負担額の減などの効果であると考えられる。今後も庄原市長期総合計画に基づき事業を実施するにあたり、公債費負担適正化計画に沿った起債事業の必要性・緊急性の検証の継続実施により、市債発行額を抑制し、健全な財政運営を目指す。</t>
    <phoneticPr fontId="3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</si>
</sst>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6"/>
      <name val="ＭＳ Ｐゴシック"/>
      <family val="2"/>
      <charset val="128"/>
      <scheme val="minor"/>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149425</c:v>
                </c:pt>
                <c:pt idx="1">
                  <c:v>175287</c:v>
                </c:pt>
                <c:pt idx="2">
                  <c:v>127422</c:v>
                </c:pt>
                <c:pt idx="3">
                  <c:v>117854</c:v>
                </c:pt>
                <c:pt idx="4">
                  <c:v>126566</c:v>
                </c:pt>
              </c:numCache>
            </c:numRef>
          </c:val>
          <c:smooth val="0"/>
        </c:ser>
        <c:dLbls>
          <c:showLegendKey val="0"/>
          <c:showVal val="0"/>
          <c:showCatName val="0"/>
          <c:showSerName val="0"/>
          <c:showPercent val="0"/>
          <c:showBubbleSize val="0"/>
        </c:dLbls>
        <c:marker val="1"/>
        <c:smooth val="0"/>
        <c:axId val="107247872"/>
        <c:axId val="107266432"/>
      </c:lineChart>
      <c:catAx>
        <c:axId val="107247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266432"/>
        <c:crosses val="autoZero"/>
        <c:auto val="1"/>
        <c:lblAlgn val="ctr"/>
        <c:lblOffset val="100"/>
        <c:tickLblSkip val="1"/>
        <c:tickMarkSkip val="1"/>
        <c:noMultiLvlLbl val="0"/>
      </c:catAx>
      <c:valAx>
        <c:axId val="10726643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247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3.61</c:v>
                </c:pt>
                <c:pt idx="1">
                  <c:v>3.67</c:v>
                </c:pt>
                <c:pt idx="2">
                  <c:v>3.84</c:v>
                </c:pt>
                <c:pt idx="3">
                  <c:v>4.5199999999999996</c:v>
                </c:pt>
                <c:pt idx="4">
                  <c:v>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8.33</c:v>
                </c:pt>
                <c:pt idx="1">
                  <c:v>10.14</c:v>
                </c:pt>
                <c:pt idx="2">
                  <c:v>14.85</c:v>
                </c:pt>
                <c:pt idx="3">
                  <c:v>15.85</c:v>
                </c:pt>
                <c:pt idx="4">
                  <c:v>19.93</c:v>
                </c:pt>
              </c:numCache>
            </c:numRef>
          </c:val>
        </c:ser>
        <c:dLbls>
          <c:showLegendKey val="0"/>
          <c:showVal val="0"/>
          <c:showCatName val="0"/>
          <c:showSerName val="0"/>
          <c:showPercent val="0"/>
          <c:showBubbleSize val="0"/>
        </c:dLbls>
        <c:gapWidth val="250"/>
        <c:overlap val="100"/>
        <c:axId val="107801216"/>
        <c:axId val="113582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c:v>
                </c:pt>
                <c:pt idx="1">
                  <c:v>0.15</c:v>
                </c:pt>
                <c:pt idx="2">
                  <c:v>2.89</c:v>
                </c:pt>
                <c:pt idx="3">
                  <c:v>1.08</c:v>
                </c:pt>
                <c:pt idx="4">
                  <c:v>1.25</c:v>
                </c:pt>
              </c:numCache>
            </c:numRef>
          </c:val>
          <c:smooth val="0"/>
        </c:ser>
        <c:dLbls>
          <c:showLegendKey val="0"/>
          <c:showVal val="0"/>
          <c:showCatName val="0"/>
          <c:showSerName val="0"/>
          <c:showPercent val="0"/>
          <c:showBubbleSize val="0"/>
        </c:dLbls>
        <c:marker val="1"/>
        <c:smooth val="0"/>
        <c:axId val="107801216"/>
        <c:axId val="113582848"/>
      </c:lineChart>
      <c:catAx>
        <c:axId val="10780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582848"/>
        <c:crosses val="autoZero"/>
        <c:auto val="1"/>
        <c:lblAlgn val="ctr"/>
        <c:lblOffset val="100"/>
        <c:tickLblSkip val="1"/>
        <c:tickMarkSkip val="1"/>
        <c:noMultiLvlLbl val="0"/>
      </c:catAx>
      <c:valAx>
        <c:axId val="113582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80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0.13</c:v>
                </c:pt>
                <c:pt idx="2">
                  <c:v>#N/A</c:v>
                </c:pt>
                <c:pt idx="3">
                  <c:v>0.05</c:v>
                </c:pt>
                <c:pt idx="4">
                  <c:v>#N/A</c:v>
                </c:pt>
                <c:pt idx="5">
                  <c:v>0.05</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0.03</c:v>
                </c:pt>
                <c:pt idx="6">
                  <c:v>#N/A</c:v>
                </c:pt>
                <c:pt idx="7">
                  <c:v>0.04</c:v>
                </c:pt>
                <c:pt idx="8">
                  <c:v>#N/A</c:v>
                </c:pt>
                <c:pt idx="9">
                  <c:v>0.03</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0.46</c:v>
                </c:pt>
                <c:pt idx="4">
                  <c:v>#N/A</c:v>
                </c:pt>
                <c:pt idx="5">
                  <c:v>0.03</c:v>
                </c:pt>
                <c:pt idx="6">
                  <c:v>#N/A</c:v>
                </c:pt>
                <c:pt idx="7">
                  <c:v>0.06</c:v>
                </c:pt>
                <c:pt idx="8">
                  <c:v>#N/A</c:v>
                </c:pt>
                <c:pt idx="9">
                  <c:v>0.03</c:v>
                </c:pt>
              </c:numCache>
            </c:numRef>
          </c:val>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0.9</c:v>
                </c:pt>
                <c:pt idx="4">
                  <c:v>#N/A</c:v>
                </c:pt>
                <c:pt idx="5">
                  <c:v>0.57999999999999996</c:v>
                </c:pt>
                <c:pt idx="6">
                  <c:v>#N/A</c:v>
                </c:pt>
                <c:pt idx="7">
                  <c:v>0.59</c:v>
                </c:pt>
                <c:pt idx="8">
                  <c:v>#N/A</c:v>
                </c:pt>
                <c:pt idx="9">
                  <c:v>0.56999999999999995</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0.16</c:v>
                </c:pt>
                <c:pt idx="1">
                  <c:v>#N/A</c:v>
                </c:pt>
                <c:pt idx="2">
                  <c:v>#N/A</c:v>
                </c:pt>
                <c:pt idx="3">
                  <c:v>0.52</c:v>
                </c:pt>
                <c:pt idx="4">
                  <c:v>#N/A</c:v>
                </c:pt>
                <c:pt idx="5">
                  <c:v>0.44</c:v>
                </c:pt>
                <c:pt idx="6">
                  <c:v>#N/A</c:v>
                </c:pt>
                <c:pt idx="7">
                  <c:v>0.54</c:v>
                </c:pt>
                <c:pt idx="8">
                  <c:v>#N/A</c:v>
                </c:pt>
                <c:pt idx="9">
                  <c:v>0.71</c:v>
                </c:pt>
              </c:numCache>
            </c:numRef>
          </c:val>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1.07</c:v>
                </c:pt>
                <c:pt idx="2">
                  <c:v>#N/A</c:v>
                </c:pt>
                <c:pt idx="3">
                  <c:v>0.97</c:v>
                </c:pt>
                <c:pt idx="4">
                  <c:v>#N/A</c:v>
                </c:pt>
                <c:pt idx="5">
                  <c:v>0.94</c:v>
                </c:pt>
                <c:pt idx="6">
                  <c:v>#N/A</c:v>
                </c:pt>
                <c:pt idx="7">
                  <c:v>0.86</c:v>
                </c:pt>
                <c:pt idx="8">
                  <c:v>#N/A</c:v>
                </c:pt>
                <c:pt idx="9">
                  <c:v>1.28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3.61</c:v>
                </c:pt>
                <c:pt idx="2">
                  <c:v>#N/A</c:v>
                </c:pt>
                <c:pt idx="3">
                  <c:v>3.66</c:v>
                </c:pt>
                <c:pt idx="4">
                  <c:v>#N/A</c:v>
                </c:pt>
                <c:pt idx="5">
                  <c:v>3.82</c:v>
                </c:pt>
                <c:pt idx="6">
                  <c:v>#N/A</c:v>
                </c:pt>
                <c:pt idx="7">
                  <c:v>4.51</c:v>
                </c:pt>
                <c:pt idx="8">
                  <c:v>#N/A</c:v>
                </c:pt>
                <c:pt idx="9">
                  <c:v>4.6900000000000004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6.27</c:v>
                </c:pt>
                <c:pt idx="2">
                  <c:v>#N/A</c:v>
                </c:pt>
                <c:pt idx="3">
                  <c:v>6.69</c:v>
                </c:pt>
                <c:pt idx="4">
                  <c:v>#N/A</c:v>
                </c:pt>
                <c:pt idx="5">
                  <c:v>6.69</c:v>
                </c:pt>
                <c:pt idx="6">
                  <c:v>#N/A</c:v>
                </c:pt>
                <c:pt idx="7">
                  <c:v>7.24</c:v>
                </c:pt>
                <c:pt idx="8">
                  <c:v>#N/A</c:v>
                </c:pt>
                <c:pt idx="9">
                  <c:v>7.23</c:v>
                </c:pt>
              </c:numCache>
            </c:numRef>
          </c:val>
        </c:ser>
        <c:dLbls>
          <c:showLegendKey val="0"/>
          <c:showVal val="0"/>
          <c:showCatName val="0"/>
          <c:showSerName val="0"/>
          <c:showPercent val="0"/>
          <c:showBubbleSize val="0"/>
        </c:dLbls>
        <c:gapWidth val="150"/>
        <c:overlap val="100"/>
        <c:axId val="114356992"/>
        <c:axId val="114358528"/>
      </c:barChart>
      <c:catAx>
        <c:axId val="11435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358528"/>
        <c:crosses val="autoZero"/>
        <c:auto val="1"/>
        <c:lblAlgn val="ctr"/>
        <c:lblOffset val="100"/>
        <c:tickLblSkip val="1"/>
        <c:tickMarkSkip val="1"/>
        <c:noMultiLvlLbl val="0"/>
      </c:catAx>
      <c:valAx>
        <c:axId val="11435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356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4582</c:v>
                </c:pt>
                <c:pt idx="5">
                  <c:v>4507</c:v>
                </c:pt>
                <c:pt idx="8">
                  <c:v>4393</c:v>
                </c:pt>
                <c:pt idx="11">
                  <c:v>4474</c:v>
                </c:pt>
                <c:pt idx="14">
                  <c:v>4315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174</c:v>
                </c:pt>
                <c:pt idx="3">
                  <c:v>192</c:v>
                </c:pt>
                <c:pt idx="6">
                  <c:v>198</c:v>
                </c:pt>
                <c:pt idx="9">
                  <c:v>187</c:v>
                </c:pt>
                <c:pt idx="12">
                  <c:v>175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c:v>
                </c:pt>
                <c:pt idx="3">
                  <c:v>9</c:v>
                </c:pt>
                <c:pt idx="6">
                  <c:v>9</c:v>
                </c:pt>
                <c:pt idx="9">
                  <c:v>9</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888</c:v>
                </c:pt>
                <c:pt idx="3">
                  <c:v>1248</c:v>
                </c:pt>
                <c:pt idx="6">
                  <c:v>944</c:v>
                </c:pt>
                <c:pt idx="9">
                  <c:v>960</c:v>
                </c:pt>
                <c:pt idx="12">
                  <c:v>980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6560</c:v>
                </c:pt>
                <c:pt idx="3">
                  <c:v>6333</c:v>
                </c:pt>
                <c:pt idx="6">
                  <c:v>6121</c:v>
                </c:pt>
                <c:pt idx="9">
                  <c:v>5940</c:v>
                </c:pt>
                <c:pt idx="12">
                  <c:v>5586</c:v>
                </c:pt>
              </c:numCache>
            </c:numRef>
          </c:val>
        </c:ser>
        <c:dLbls>
          <c:showLegendKey val="0"/>
          <c:showVal val="0"/>
          <c:showCatName val="0"/>
          <c:showSerName val="0"/>
          <c:showPercent val="0"/>
          <c:showBubbleSize val="0"/>
        </c:dLbls>
        <c:gapWidth val="100"/>
        <c:overlap val="100"/>
        <c:axId val="105324928"/>
        <c:axId val="105326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3049</c:v>
                </c:pt>
                <c:pt idx="2">
                  <c:v>#N/A</c:v>
                </c:pt>
                <c:pt idx="3">
                  <c:v>#N/A</c:v>
                </c:pt>
                <c:pt idx="4">
                  <c:v>3276</c:v>
                </c:pt>
                <c:pt idx="5">
                  <c:v>#N/A</c:v>
                </c:pt>
                <c:pt idx="6">
                  <c:v>#N/A</c:v>
                </c:pt>
                <c:pt idx="7">
                  <c:v>2880</c:v>
                </c:pt>
                <c:pt idx="8">
                  <c:v>#N/A</c:v>
                </c:pt>
                <c:pt idx="9">
                  <c:v>#N/A</c:v>
                </c:pt>
                <c:pt idx="10">
                  <c:v>2623</c:v>
                </c:pt>
                <c:pt idx="11">
                  <c:v>#N/A</c:v>
                </c:pt>
                <c:pt idx="12">
                  <c:v>#N/A</c:v>
                </c:pt>
                <c:pt idx="13">
                  <c:v>2435</c:v>
                </c:pt>
                <c:pt idx="14">
                  <c:v>#N/A</c:v>
                </c:pt>
              </c:numCache>
            </c:numRef>
          </c:val>
          <c:smooth val="0"/>
        </c:ser>
        <c:dLbls>
          <c:showLegendKey val="0"/>
          <c:showVal val="0"/>
          <c:showCatName val="0"/>
          <c:showSerName val="0"/>
          <c:showPercent val="0"/>
          <c:showBubbleSize val="0"/>
        </c:dLbls>
        <c:marker val="1"/>
        <c:smooth val="0"/>
        <c:axId val="105324928"/>
        <c:axId val="105326848"/>
      </c:lineChart>
      <c:catAx>
        <c:axId val="10532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326848"/>
        <c:crosses val="autoZero"/>
        <c:auto val="1"/>
        <c:lblAlgn val="ctr"/>
        <c:lblOffset val="100"/>
        <c:tickLblSkip val="1"/>
        <c:tickMarkSkip val="1"/>
        <c:noMultiLvlLbl val="0"/>
      </c:catAx>
      <c:valAx>
        <c:axId val="105326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32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34838</c:v>
                </c:pt>
                <c:pt idx="5">
                  <c:v>34898</c:v>
                </c:pt>
                <c:pt idx="8">
                  <c:v>35854</c:v>
                </c:pt>
                <c:pt idx="11">
                  <c:v>34622</c:v>
                </c:pt>
                <c:pt idx="14">
                  <c:v>33532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1216</c:v>
                </c:pt>
                <c:pt idx="5">
                  <c:v>998</c:v>
                </c:pt>
                <c:pt idx="8">
                  <c:v>849</c:v>
                </c:pt>
                <c:pt idx="11">
                  <c:v>661</c:v>
                </c:pt>
                <c:pt idx="14">
                  <c:v>500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2293</c:v>
                </c:pt>
                <c:pt idx="5">
                  <c:v>2664</c:v>
                </c:pt>
                <c:pt idx="8">
                  <c:v>3941</c:v>
                </c:pt>
                <c:pt idx="11">
                  <c:v>3785</c:v>
                </c:pt>
                <c:pt idx="14">
                  <c:v>4259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237</c:v>
                </c:pt>
                <c:pt idx="3">
                  <c:v>238</c:v>
                </c:pt>
                <c:pt idx="6">
                  <c:v>7</c:v>
                </c:pt>
                <c:pt idx="9">
                  <c:v>3</c:v>
                </c:pt>
                <c:pt idx="12">
                  <c:v>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5743</c:v>
                </c:pt>
                <c:pt idx="3">
                  <c:v>4790</c:v>
                </c:pt>
                <c:pt idx="6">
                  <c:v>5372</c:v>
                </c:pt>
                <c:pt idx="9">
                  <c:v>4870</c:v>
                </c:pt>
                <c:pt idx="12">
                  <c:v>4496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70</c:v>
                </c:pt>
                <c:pt idx="3">
                  <c:v>63</c:v>
                </c:pt>
                <c:pt idx="6">
                  <c:v>57</c:v>
                </c:pt>
                <c:pt idx="9">
                  <c:v>51</c:v>
                </c:pt>
                <c:pt idx="12">
                  <c:v>43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13195</c:v>
                </c:pt>
                <c:pt idx="3">
                  <c:v>13069</c:v>
                </c:pt>
                <c:pt idx="6">
                  <c:v>12595</c:v>
                </c:pt>
                <c:pt idx="9">
                  <c:v>12324</c:v>
                </c:pt>
                <c:pt idx="12">
                  <c:v>12016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1575</c:v>
                </c:pt>
                <c:pt idx="3">
                  <c:v>1536</c:v>
                </c:pt>
                <c:pt idx="6">
                  <c:v>1368</c:v>
                </c:pt>
                <c:pt idx="9">
                  <c:v>1261</c:v>
                </c:pt>
                <c:pt idx="12">
                  <c:v>1142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45191</c:v>
                </c:pt>
                <c:pt idx="3">
                  <c:v>44931</c:v>
                </c:pt>
                <c:pt idx="6">
                  <c:v>42875</c:v>
                </c:pt>
                <c:pt idx="9">
                  <c:v>40903</c:v>
                </c:pt>
                <c:pt idx="12">
                  <c:v>39579</c:v>
                </c:pt>
              </c:numCache>
            </c:numRef>
          </c:val>
        </c:ser>
        <c:dLbls>
          <c:showLegendKey val="0"/>
          <c:showVal val="0"/>
          <c:showCatName val="0"/>
          <c:showSerName val="0"/>
          <c:showPercent val="0"/>
          <c:showBubbleSize val="0"/>
        </c:dLbls>
        <c:gapWidth val="100"/>
        <c:overlap val="100"/>
        <c:axId val="114278784"/>
        <c:axId val="114280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27664</c:v>
                </c:pt>
                <c:pt idx="2">
                  <c:v>#N/A</c:v>
                </c:pt>
                <c:pt idx="3">
                  <c:v>#N/A</c:v>
                </c:pt>
                <c:pt idx="4">
                  <c:v>26068</c:v>
                </c:pt>
                <c:pt idx="5">
                  <c:v>#N/A</c:v>
                </c:pt>
                <c:pt idx="6">
                  <c:v>#N/A</c:v>
                </c:pt>
                <c:pt idx="7">
                  <c:v>21629</c:v>
                </c:pt>
                <c:pt idx="8">
                  <c:v>#N/A</c:v>
                </c:pt>
                <c:pt idx="9">
                  <c:v>#N/A</c:v>
                </c:pt>
                <c:pt idx="10">
                  <c:v>20343</c:v>
                </c:pt>
                <c:pt idx="11">
                  <c:v>#N/A</c:v>
                </c:pt>
                <c:pt idx="12">
                  <c:v>#N/A</c:v>
                </c:pt>
                <c:pt idx="13">
                  <c:v>18988</c:v>
                </c:pt>
                <c:pt idx="14">
                  <c:v>#N/A</c:v>
                </c:pt>
              </c:numCache>
            </c:numRef>
          </c:val>
          <c:smooth val="0"/>
        </c:ser>
        <c:dLbls>
          <c:showLegendKey val="0"/>
          <c:showVal val="0"/>
          <c:showCatName val="0"/>
          <c:showSerName val="0"/>
          <c:showPercent val="0"/>
          <c:showBubbleSize val="0"/>
        </c:dLbls>
        <c:marker val="1"/>
        <c:smooth val="0"/>
        <c:axId val="114278784"/>
        <c:axId val="114280704"/>
      </c:lineChart>
      <c:catAx>
        <c:axId val="11427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280704"/>
        <c:crosses val="autoZero"/>
        <c:auto val="1"/>
        <c:lblAlgn val="ctr"/>
        <c:lblOffset val="100"/>
        <c:tickLblSkip val="1"/>
        <c:tickMarkSkip val="1"/>
        <c:noMultiLvlLbl val="0"/>
      </c:catAx>
      <c:valAx>
        <c:axId val="11428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7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{4D0ADF39-4348-4D9E-B278-627BF8BC7268}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{BE444161-DB51-44F9-801B-D0CC99AC5CD6}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{0EAC6E3B-CB10-42C0-AFE7-8F5E91D37198}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{1BA99EE2-9E05-4E75-B880-9FBB7D919564}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{B98FA4D6-298F-4EDB-83FA-DB324C369938}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{E3D608B8-3F15-4749-82EA-063DC55E61C4}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{E8312CE5-7287-416A-A341-0EC9D0ACACD9}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{58D0F3EE-69F4-4E17-A121-C40F636722DE}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{F79F2A71-6BE9-4949-A16B-82437BCBCB0A}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{4845B6C8-69C1-4197-816D-75B3DAF64F02}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4061312"/>
        <c:axId val="114063232"/>
      </c:scatterChart>
      <c:valAx>
        <c:axId val="1140613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063232"/>
        <c:crosses val="autoZero"/>
        <c:crossBetween val="midCat"/>
      </c:valAx>
      <c:valAx>
        <c:axId val="1140632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061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{AD9C5740-7907-4999-AF2C-223DB96D6825}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{DE2482D8-C2C0-49B0-86DA-66E5225F22C3}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{EB047688-5614-4F9B-B9EE-7E23F27800E0}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{D812809C-869F-4FAF-AB6E-62A8E3F653FB}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{F8A9851A-58DA-4F56-9233-B8B1746C7E92}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20.2</c:v>
                </c:pt>
                <c:pt idx="1">
                  <c:v>19.7</c:v>
                </c:pt>
                <c:pt idx="2">
                  <c:v>19.2</c:v>
                </c:pt>
                <c:pt idx="3">
                  <c:v>18.399999999999999</c:v>
                </c:pt>
                <c:pt idx="4">
                  <c:v>16.8</c:v>
                </c:pt>
              </c:numCache>
            </c:numRef>
          </c:xVal>
          <c:yVal>
            <c:numRef>
              <c:f>公会計指標分析・財政指標組合せ分析表!$K$73:$O$73</c:f>
              <c:numCache>
                <c:formatCode>#,##0.0;"▲ "#,##0.0</c:formatCode>
                <c:ptCount val="5"/>
                <c:pt idx="0">
                  <c:v>174.6</c:v>
                </c:pt>
                <c:pt idx="1">
                  <c:v>163.30000000000001</c:v>
                </c:pt>
                <c:pt idx="2">
                  <c:v>134.9</c:v>
                </c:pt>
                <c:pt idx="3">
                  <c:v>129.69999999999999</c:v>
                </c:pt>
                <c:pt idx="4">
                  <c:v>123.4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{F8725318-3AF6-4A66-83C8-5395F50FE8D5}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{DE02388C-D77F-4B7E-9C00-C33466F4249B}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{849AAA10-8148-45DA-AE73-A005E5CB64D0}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{464C7346-6713-46D2-8A2D-41B8A229C962}</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{5E5D114F-050C-4030-B227-26B644B4CF5B}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22488960"/>
        <c:axId val="22490496"/>
      </c:scatterChart>
      <c:valAx>
        <c:axId val="22488960"/>
        <c:scaling>
          <c:orientation val="minMax"/>
          <c:max val="21"/>
          <c:min val="10.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90496"/>
        <c:crosses val="autoZero"/>
        <c:crossBetween val="midCat"/>
      </c:valAx>
      <c:valAx>
        <c:axId val="22490496"/>
        <c:scaling>
          <c:orientation val="minMax"/>
          <c:max val="20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889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公債費負担適正化計画に沿った市債発行額の抑制等の取り組みにより、平成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を下回り、市債残高は毎年度着実に減少している。さらに、地方交付税が措置される過疎債・辺地債・合併特例債といった財政運営に有利な地方債の発行により、実質公債費比率の分子となる額も減少傾向にある。今後も庄原市長期総合計画に基づき事業を実施するにあたり、公債費負担適正化計画に沿った起債事業の必要性・緊急性の検証によって市債発行額を抑制し、健全な財政運営をめざ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公債費負担適正化計画の着実な実施による地方債残高の減や、定員マネジメントプランに基づいた職員定数の見直しによる退職手当負担見込額の減などによって毎年度減少している。今後も新規発行市債を抑制するとともに、充当可能財源の増額を図ることで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前年度と同数値の</a:t>
          </a:r>
          <a:r>
            <a:rPr kumimoji="1" lang="en-US" altLang="ja-JP" sz="1300">
              <a:latin typeface="ＭＳ Ｐゴシック"/>
            </a:rPr>
            <a:t>0.26</a:t>
          </a:r>
          <a:r>
            <a:rPr kumimoji="1" lang="ja-JP" altLang="en-US" sz="1300">
              <a:latin typeface="ＭＳ Ｐゴシック"/>
            </a:rPr>
            <a:t>となり、依然として類似団体平均を下回っている。個人及び法人の税収低迷が続いていることも影響し市税が</a:t>
          </a:r>
          <a:r>
            <a:rPr kumimoji="1" lang="en-US" altLang="ja-JP" sz="1300">
              <a:latin typeface="ＭＳ Ｐゴシック"/>
            </a:rPr>
            <a:t>2.2</a:t>
          </a:r>
          <a:r>
            <a:rPr kumimoji="1" lang="ja-JP" altLang="en-US" sz="1300">
              <a:latin typeface="ＭＳ Ｐゴシック"/>
            </a:rPr>
            <a:t>ポイント減少している中、歳出の抑制効果が現れていないためであるが、今後も投資的経費の抑制と共に、起債の繰上償還や人件費の抑制等、歳出の見直しを実施し、税収の徴収率の向上にを中心とした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0.7</a:t>
          </a:r>
          <a:r>
            <a:rPr kumimoji="1" lang="ja-JP" altLang="en-US" sz="1300">
              <a:latin typeface="ＭＳ Ｐゴシック"/>
            </a:rPr>
            <a:t>ポイント上昇し、</a:t>
          </a:r>
          <a:r>
            <a:rPr kumimoji="1" lang="en-US" altLang="ja-JP" sz="1300">
              <a:latin typeface="ＭＳ Ｐゴシック"/>
            </a:rPr>
            <a:t>95.4</a:t>
          </a:r>
          <a:r>
            <a:rPr kumimoji="1" lang="ja-JP" altLang="en-US" sz="1300">
              <a:latin typeface="ＭＳ Ｐゴシック"/>
            </a:rPr>
            <a:t>％となった。これは普通交付税の減など</a:t>
          </a:r>
          <a:r>
            <a:rPr kumimoji="1" lang="ja-JP" altLang="en-US" sz="1300">
              <a:solidFill>
                <a:schemeClr val="tx1"/>
              </a:solidFill>
              <a:latin typeface="ＭＳ Ｐゴシック"/>
            </a:rPr>
            <a:t>減少したことが</a:t>
          </a:r>
          <a:r>
            <a:rPr kumimoji="1" lang="ja-JP" altLang="en-US" sz="1300">
              <a:latin typeface="ＭＳ Ｐゴシック"/>
            </a:rPr>
            <a:t>主な要因となっている。依然、類似団体の平均値を上回っているため、義務的経費の抑制、一般財源による歳入確保に努め、経常収支比率の低下を図る。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123402</xdr:rowOff>
    </xdr:from>
    <xdr:to>
      <xdr:col>7</xdr:col>
      <xdr:colOff>152400</xdr:colOff>
      <xdr:row>61</xdr:row>
      <xdr:rowOff>151554</xdr:rowOff>
    </xdr:to>
    <xdr:cxnSp macro="">
      <xdr:nvCxnSpPr>
        <xdr:cNvPr id="131" name="直線コネクタ 130"/>
        <xdr:cNvCxnSpPr/>
      </xdr:nvCxnSpPr>
      <xdr:spPr>
        <a:xfrm>
          <a:off x="4114800" y="1058185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75142</xdr:rowOff>
    </xdr:from>
    <xdr:to>
      <xdr:col>6</xdr:col>
      <xdr:colOff>0</xdr:colOff>
      <xdr:row>61</xdr:row>
      <xdr:rowOff>123402</xdr:rowOff>
    </xdr:to>
    <xdr:cxnSp macro="">
      <xdr:nvCxnSpPr>
        <xdr:cNvPr id="134" name="直線コネクタ 133"/>
        <xdr:cNvCxnSpPr/>
      </xdr:nvCxnSpPr>
      <xdr:spPr>
        <a:xfrm>
          <a:off x="3225800" y="105335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75142</xdr:rowOff>
    </xdr:from>
    <xdr:to>
      <xdr:col>4</xdr:col>
      <xdr:colOff>482600</xdr:colOff>
      <xdr:row>61</xdr:row>
      <xdr:rowOff>131445</xdr:rowOff>
    </xdr:to>
    <xdr:cxnSp macro="">
      <xdr:nvCxnSpPr>
        <xdr:cNvPr id="137" name="直線コネクタ 136"/>
        <xdr:cNvCxnSpPr/>
      </xdr:nvCxnSpPr>
      <xdr:spPr>
        <a:xfrm flipV="1">
          <a:off x="2336800" y="1053359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131445</xdr:rowOff>
    </xdr:from>
    <xdr:to>
      <xdr:col>3</xdr:col>
      <xdr:colOff>279400</xdr:colOff>
      <xdr:row>61</xdr:row>
      <xdr:rowOff>147531</xdr:rowOff>
    </xdr:to>
    <xdr:cxnSp macro="">
      <xdr:nvCxnSpPr>
        <xdr:cNvPr id="140" name="直線コネクタ 139"/>
        <xdr:cNvCxnSpPr/>
      </xdr:nvCxnSpPr>
      <xdr:spPr>
        <a:xfrm flipV="1">
          <a:off x="1447800" y="1058989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100754</xdr:rowOff>
    </xdr:from>
    <xdr:to>
      <xdr:col>7</xdr:col>
      <xdr:colOff>203200</xdr:colOff>
      <xdr:row>62</xdr:row>
      <xdr:rowOff>30904</xdr:rowOff>
    </xdr:to>
    <xdr:sp macro="" textlink="">
      <xdr:nvSpPr>
        <xdr:cNvPr id="150" name="円/楕円 149"/>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72831</xdr:rowOff>
    </xdr:from>
    <xdr:ext cx="762000" cy="259045"/>
    <xdr:sp macro="" textlink="">
      <xdr:nvSpPr>
        <xdr:cNvPr id="151" name="財政構造の弾力性該当値テキスト"/>
        <xdr:cNvSpPr txBox="1"/>
      </xdr:nvSpPr>
      <xdr:spPr>
        <a:xfrm>
          <a:off x="5041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72602</xdr:rowOff>
    </xdr:from>
    <xdr:to>
      <xdr:col>6</xdr:col>
      <xdr:colOff>50800</xdr:colOff>
      <xdr:row>62</xdr:row>
      <xdr:rowOff>2752</xdr:rowOff>
    </xdr:to>
    <xdr:sp macro="" textlink="">
      <xdr:nvSpPr>
        <xdr:cNvPr id="152" name="円/楕円 151"/>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158979</xdr:rowOff>
    </xdr:from>
    <xdr:ext cx="736600" cy="259045"/>
    <xdr:sp macro="" textlink="">
      <xdr:nvSpPr>
        <xdr:cNvPr id="153" name="テキスト ボックス 152"/>
        <xdr:cNvSpPr txBox="1"/>
      </xdr:nvSpPr>
      <xdr:spPr>
        <a:xfrm>
          <a:off x="3733800" y="1061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24342</xdr:rowOff>
    </xdr:from>
    <xdr:to>
      <xdr:col>4</xdr:col>
      <xdr:colOff>533400</xdr:colOff>
      <xdr:row>61</xdr:row>
      <xdr:rowOff>125942</xdr:rowOff>
    </xdr:to>
    <xdr:sp macro="" textlink="">
      <xdr:nvSpPr>
        <xdr:cNvPr id="154" name="円/楕円 153"/>
        <xdr:cNvSpPr/>
      </xdr:nvSpPr>
      <xdr:spPr>
        <a:xfrm>
          <a:off x="3175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110719</xdr:rowOff>
    </xdr:from>
    <xdr:ext cx="762000" cy="259045"/>
    <xdr:sp macro="" textlink="">
      <xdr:nvSpPr>
        <xdr:cNvPr id="155" name="テキスト ボックス 154"/>
        <xdr:cNvSpPr txBox="1"/>
      </xdr:nvSpPr>
      <xdr:spPr>
        <a:xfrm>
          <a:off x="2844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80645</xdr:rowOff>
    </xdr:from>
    <xdr:to>
      <xdr:col>3</xdr:col>
      <xdr:colOff>330200</xdr:colOff>
      <xdr:row>62</xdr:row>
      <xdr:rowOff>10795</xdr:rowOff>
    </xdr:to>
    <xdr:sp macro="" textlink="">
      <xdr:nvSpPr>
        <xdr:cNvPr id="156" name="円/楕円 155"/>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167022</xdr:rowOff>
    </xdr:from>
    <xdr:ext cx="762000" cy="259045"/>
    <xdr:sp macro="" textlink="">
      <xdr:nvSpPr>
        <xdr:cNvPr id="157" name="テキスト ボックス 156"/>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96731</xdr:rowOff>
    </xdr:from>
    <xdr:to>
      <xdr:col>2</xdr:col>
      <xdr:colOff>127000</xdr:colOff>
      <xdr:row>62</xdr:row>
      <xdr:rowOff>26881</xdr:rowOff>
    </xdr:to>
    <xdr:sp macro="" textlink="">
      <xdr:nvSpPr>
        <xdr:cNvPr id="158" name="円/楕円 157"/>
        <xdr:cNvSpPr/>
      </xdr:nvSpPr>
      <xdr:spPr>
        <a:xfrm>
          <a:off x="1397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11658</xdr:rowOff>
    </xdr:from>
    <xdr:ext cx="762000" cy="259045"/>
    <xdr:sp macro="" textlink="">
      <xdr:nvSpPr>
        <xdr:cNvPr id="159" name="テキスト ボックス 158"/>
        <xdr:cNvSpPr txBox="1"/>
      </xdr:nvSpPr>
      <xdr:spPr>
        <a:xfrm>
          <a:off x="1066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[208,338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については、庄原市定員マネジメントプランに沿った職員数抑制（３名減）の継続により僅かではあるが前年度より減少している。一方、物件費については、行政情報処理推進事業及び除雪事業の増額等が要因で前年度より増加している。この状況の中、人口減少の影響を受けて市民１人当たりの人件費・物件費が多額となっている。類似団体平均と比較して高くなっているのは、主に物件費を要因としており、施設の維持管理業務の大半を法人等への委託や指定管理者制度の活用を実施しているためである。委託先も民間業者へも広げることで、今後は競争に伴うコスト削減が出てくることが見込まれ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27366</xdr:rowOff>
    </xdr:from>
    <xdr:to>
      <xdr:col>7</xdr:col>
      <xdr:colOff>152400</xdr:colOff>
      <xdr:row>85</xdr:row>
      <xdr:rowOff>98816</xdr:rowOff>
    </xdr:to>
    <xdr:cxnSp macro="">
      <xdr:nvCxnSpPr>
        <xdr:cNvPr id="194" name="直線コネクタ 193"/>
        <xdr:cNvCxnSpPr/>
      </xdr:nvCxnSpPr>
      <xdr:spPr>
        <a:xfrm>
          <a:off x="4114800" y="14600616"/>
          <a:ext cx="838200" cy="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134414</xdr:rowOff>
    </xdr:from>
    <xdr:to>
      <xdr:col>6</xdr:col>
      <xdr:colOff>0</xdr:colOff>
      <xdr:row>85</xdr:row>
      <xdr:rowOff>27366</xdr:rowOff>
    </xdr:to>
    <xdr:cxnSp macro="">
      <xdr:nvCxnSpPr>
        <xdr:cNvPr id="197" name="直線コネクタ 196"/>
        <xdr:cNvCxnSpPr/>
      </xdr:nvCxnSpPr>
      <xdr:spPr>
        <a:xfrm>
          <a:off x="3225800" y="14536214"/>
          <a:ext cx="88900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134414</xdr:rowOff>
    </xdr:from>
    <xdr:to>
      <xdr:col>4</xdr:col>
      <xdr:colOff>482600</xdr:colOff>
      <xdr:row>85</xdr:row>
      <xdr:rowOff>14979</xdr:rowOff>
    </xdr:to>
    <xdr:cxnSp macro="">
      <xdr:nvCxnSpPr>
        <xdr:cNvPr id="200" name="直線コネクタ 199"/>
        <xdr:cNvCxnSpPr/>
      </xdr:nvCxnSpPr>
      <xdr:spPr>
        <a:xfrm flipV="1">
          <a:off x="2336800" y="14536214"/>
          <a:ext cx="889000" cy="5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14979</xdr:rowOff>
    </xdr:from>
    <xdr:to>
      <xdr:col>3</xdr:col>
      <xdr:colOff>279400</xdr:colOff>
      <xdr:row>85</xdr:row>
      <xdr:rowOff>86581</xdr:rowOff>
    </xdr:to>
    <xdr:cxnSp macro="">
      <xdr:nvCxnSpPr>
        <xdr:cNvPr id="203" name="直線コネクタ 202"/>
        <xdr:cNvCxnSpPr/>
      </xdr:nvCxnSpPr>
      <xdr:spPr>
        <a:xfrm flipV="1">
          <a:off x="1447800" y="14588229"/>
          <a:ext cx="889000" cy="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48016</xdr:rowOff>
    </xdr:from>
    <xdr:to>
      <xdr:col>7</xdr:col>
      <xdr:colOff>203200</xdr:colOff>
      <xdr:row>85</xdr:row>
      <xdr:rowOff>149616</xdr:rowOff>
    </xdr:to>
    <xdr:sp macro="" textlink="">
      <xdr:nvSpPr>
        <xdr:cNvPr id="213" name="円/楕円 212"/>
        <xdr:cNvSpPr/>
      </xdr:nvSpPr>
      <xdr:spPr>
        <a:xfrm>
          <a:off x="4902200" y="14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20093</xdr:rowOff>
    </xdr:from>
    <xdr:ext cx="762000" cy="259045"/>
    <xdr:sp macro="" textlink="">
      <xdr:nvSpPr>
        <xdr:cNvPr id="214" name="人件費・物件費等の状況該当値テキスト"/>
        <xdr:cNvSpPr txBox="1"/>
      </xdr:nvSpPr>
      <xdr:spPr>
        <a:xfrm>
          <a:off x="5041900" y="1459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208,338</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148016</xdr:rowOff>
    </xdr:from>
    <xdr:to>
      <xdr:col>6</xdr:col>
      <xdr:colOff>50800</xdr:colOff>
      <xdr:row>85</xdr:row>
      <xdr:rowOff>78166</xdr:rowOff>
    </xdr:to>
    <xdr:sp macro="" textlink="">
      <xdr:nvSpPr>
        <xdr:cNvPr id="215" name="円/楕円 214"/>
        <xdr:cNvSpPr/>
      </xdr:nvSpPr>
      <xdr:spPr>
        <a:xfrm>
          <a:off x="4064000" y="145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62943</xdr:rowOff>
    </xdr:from>
    <xdr:ext cx="736600" cy="259045"/>
    <xdr:sp macro="" textlink="">
      <xdr:nvSpPr>
        <xdr:cNvPr id="216" name="テキスト ボックス 215"/>
        <xdr:cNvSpPr txBox="1"/>
      </xdr:nvSpPr>
      <xdr:spPr>
        <a:xfrm>
          <a:off x="3733800" y="1463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199,455</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83614</xdr:rowOff>
    </xdr:from>
    <xdr:to>
      <xdr:col>4</xdr:col>
      <xdr:colOff>533400</xdr:colOff>
      <xdr:row>85</xdr:row>
      <xdr:rowOff>13764</xdr:rowOff>
    </xdr:to>
    <xdr:sp macro="" textlink="">
      <xdr:nvSpPr>
        <xdr:cNvPr id="217" name="円/楕円 216"/>
        <xdr:cNvSpPr/>
      </xdr:nvSpPr>
      <xdr:spPr>
        <a:xfrm>
          <a:off x="3175000" y="144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169991</xdr:rowOff>
    </xdr:from>
    <xdr:ext cx="762000" cy="259045"/>
    <xdr:sp macro="" textlink="">
      <xdr:nvSpPr>
        <xdr:cNvPr id="218" name="テキスト ボックス 217"/>
        <xdr:cNvSpPr txBox="1"/>
      </xdr:nvSpPr>
      <xdr:spPr>
        <a:xfrm>
          <a:off x="2844800" y="1457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191,448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135629</xdr:rowOff>
    </xdr:from>
    <xdr:to>
      <xdr:col>3</xdr:col>
      <xdr:colOff>330200</xdr:colOff>
      <xdr:row>85</xdr:row>
      <xdr:rowOff>65779</xdr:rowOff>
    </xdr:to>
    <xdr:sp macro="" textlink="">
      <xdr:nvSpPr>
        <xdr:cNvPr id="219" name="円/楕円 218"/>
        <xdr:cNvSpPr/>
      </xdr:nvSpPr>
      <xdr:spPr>
        <a:xfrm>
          <a:off x="2286000" y="145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50556</xdr:rowOff>
    </xdr:from>
    <xdr:ext cx="762000" cy="259045"/>
    <xdr:sp macro="" textlink="">
      <xdr:nvSpPr>
        <xdr:cNvPr id="220" name="テキスト ボックス 219"/>
        <xdr:cNvSpPr txBox="1"/>
      </xdr:nvSpPr>
      <xdr:spPr>
        <a:xfrm>
          <a:off x="1955800" y="1462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197,915</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35781</xdr:rowOff>
    </xdr:from>
    <xdr:to>
      <xdr:col>2</xdr:col>
      <xdr:colOff>127000</xdr:colOff>
      <xdr:row>85</xdr:row>
      <xdr:rowOff>137381</xdr:rowOff>
    </xdr:to>
    <xdr:sp macro="" textlink="">
      <xdr:nvSpPr>
        <xdr:cNvPr id="221" name="円/楕円 220"/>
        <xdr:cNvSpPr/>
      </xdr:nvSpPr>
      <xdr:spPr>
        <a:xfrm>
          <a:off x="1397000" y="146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122158</xdr:rowOff>
    </xdr:from>
    <xdr:ext cx="762000" cy="259045"/>
    <xdr:sp macro="" textlink="">
      <xdr:nvSpPr>
        <xdr:cNvPr id="222" name="テキスト ボックス 221"/>
        <xdr:cNvSpPr txBox="1"/>
      </xdr:nvSpPr>
      <xdr:spPr>
        <a:xfrm>
          <a:off x="1066800" y="1469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206,817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類似団体平均とほぼ同値となっているが、給料体系の見直し等や庄原市定員マネジメントプランの推進を通じ、引き続き、縮減に努める。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118618</xdr:rowOff>
    </xdr:from>
    <xdr:to>
      <xdr:col>24</xdr:col>
      <xdr:colOff>558800</xdr:colOff>
      <xdr:row>85</xdr:row>
      <xdr:rowOff>128270</xdr:rowOff>
    </xdr:to>
    <xdr:cxnSp macro="">
      <xdr:nvCxnSpPr>
        <xdr:cNvPr id="254" name="直線コネクタ 253"/>
        <xdr:cNvCxnSpPr/>
      </xdr:nvCxnSpPr>
      <xdr:spPr>
        <a:xfrm flipV="1">
          <a:off x="16179800" y="146918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128270</xdr:rowOff>
    </xdr:to>
    <xdr:cxnSp macro="">
      <xdr:nvCxnSpPr>
        <xdr:cNvPr id="257" name="直線コネクタ 256"/>
        <xdr:cNvCxnSpPr/>
      </xdr:nvCxnSpPr>
      <xdr:spPr>
        <a:xfrm>
          <a:off x="15290800" y="146773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87</xdr:row>
      <xdr:rowOff>118363</xdr:rowOff>
    </xdr:to>
    <xdr:cxnSp macro="">
      <xdr:nvCxnSpPr>
        <xdr:cNvPr id="260" name="直線コネクタ 259"/>
        <xdr:cNvCxnSpPr/>
      </xdr:nvCxnSpPr>
      <xdr:spPr>
        <a:xfrm flipV="1">
          <a:off x="14401800" y="14677389"/>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118363</xdr:rowOff>
    </xdr:from>
    <xdr:to>
      <xdr:col>21</xdr:col>
      <xdr:colOff>0</xdr:colOff>
      <xdr:row>87</xdr:row>
      <xdr:rowOff>147320</xdr:rowOff>
    </xdr:to>
    <xdr:cxnSp macro="">
      <xdr:nvCxnSpPr>
        <xdr:cNvPr id="263" name="直線コネクタ 262"/>
        <xdr:cNvCxnSpPr/>
      </xdr:nvCxnSpPr>
      <xdr:spPr>
        <a:xfrm flipV="1">
          <a:off x="13512800" y="15034513"/>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67818</xdr:rowOff>
    </xdr:from>
    <xdr:to>
      <xdr:col>24</xdr:col>
      <xdr:colOff>609600</xdr:colOff>
      <xdr:row>85</xdr:row>
      <xdr:rowOff>169418</xdr:rowOff>
    </xdr:to>
    <xdr:sp macro="" textlink="">
      <xdr:nvSpPr>
        <xdr:cNvPr id="273" name="円/楕円 272"/>
        <xdr:cNvSpPr/>
      </xdr:nvSpPr>
      <xdr:spPr>
        <a:xfrm>
          <a:off x="169672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84345</xdr:rowOff>
    </xdr:from>
    <xdr:ext cx="762000" cy="259045"/>
    <xdr:sp macro="" textlink="">
      <xdr:nvSpPr>
        <xdr:cNvPr id="274" name="給与水準   （国との比較）該当値テキスト"/>
        <xdr:cNvSpPr txBox="1"/>
      </xdr:nvSpPr>
      <xdr:spPr>
        <a:xfrm>
          <a:off x="17106900" y="1448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5" name="円/楕円 274"/>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6" name="テキスト ボックス 275"/>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7" name="円/楕円 276"/>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165116</xdr:rowOff>
    </xdr:from>
    <xdr:ext cx="762000" cy="259045"/>
    <xdr:sp macro="" textlink="">
      <xdr:nvSpPr>
        <xdr:cNvPr id="278" name="テキスト ボックス 277"/>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67563</xdr:rowOff>
    </xdr:from>
    <xdr:to>
      <xdr:col>21</xdr:col>
      <xdr:colOff>50800</xdr:colOff>
      <xdr:row>87</xdr:row>
      <xdr:rowOff>169163</xdr:rowOff>
    </xdr:to>
    <xdr:sp macro="" textlink="">
      <xdr:nvSpPr>
        <xdr:cNvPr id="279" name="円/楕円 278"/>
        <xdr:cNvSpPr/>
      </xdr:nvSpPr>
      <xdr:spPr>
        <a:xfrm>
          <a:off x="14351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7890</xdr:rowOff>
    </xdr:from>
    <xdr:ext cx="762000" cy="259045"/>
    <xdr:sp macro="" textlink="">
      <xdr:nvSpPr>
        <xdr:cNvPr id="280" name="テキスト ボックス 279"/>
        <xdr:cNvSpPr txBox="1"/>
      </xdr:nvSpPr>
      <xdr:spPr>
        <a:xfrm>
          <a:off x="14020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81" name="円/楕円 280"/>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82" name="テキスト ボックス 281"/>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の面積が広大で、類似団体と比較して、支所を多く配置しなくてはいけないことから、平均を上回っている。また、人口減少の影響もあり前年度より微増している。今後、庄原市定員マネジメントプランに基づき、民間業者等への委託の推進を検討しつつ、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日時点で合計</a:t>
          </a:r>
          <a:r>
            <a:rPr kumimoji="1" lang="en-US" altLang="ja-JP" sz="1300">
              <a:latin typeface="ＭＳ Ｐゴシック"/>
            </a:rPr>
            <a:t>513</a:t>
          </a:r>
          <a:r>
            <a:rPr kumimoji="1" lang="ja-JP" altLang="en-US" sz="1300">
              <a:latin typeface="ＭＳ Ｐゴシック"/>
            </a:rPr>
            <a:t>人を目指し職員削減に努める。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20410</xdr:rowOff>
    </xdr:from>
    <xdr:to>
      <xdr:col>24</xdr:col>
      <xdr:colOff>558800</xdr:colOff>
      <xdr:row>64</xdr:row>
      <xdr:rowOff>41094</xdr:rowOff>
    </xdr:to>
    <xdr:cxnSp macro="">
      <xdr:nvCxnSpPr>
        <xdr:cNvPr id="319" name="直線コネクタ 318"/>
        <xdr:cNvCxnSpPr/>
      </xdr:nvCxnSpPr>
      <xdr:spPr>
        <a:xfrm>
          <a:off x="16179800" y="10993210"/>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169454</xdr:rowOff>
    </xdr:from>
    <xdr:to>
      <xdr:col>23</xdr:col>
      <xdr:colOff>406400</xdr:colOff>
      <xdr:row>64</xdr:row>
      <xdr:rowOff>20410</xdr:rowOff>
    </xdr:to>
    <xdr:cxnSp macro="">
      <xdr:nvCxnSpPr>
        <xdr:cNvPr id="322" name="直線コネクタ 321"/>
        <xdr:cNvCxnSpPr/>
      </xdr:nvCxnSpPr>
      <xdr:spPr>
        <a:xfrm>
          <a:off x="15290800" y="10970804"/>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169454</xdr:rowOff>
    </xdr:from>
    <xdr:to>
      <xdr:col>22</xdr:col>
      <xdr:colOff>203200</xdr:colOff>
      <xdr:row>64</xdr:row>
      <xdr:rowOff>42817</xdr:rowOff>
    </xdr:to>
    <xdr:cxnSp macro="">
      <xdr:nvCxnSpPr>
        <xdr:cNvPr id="325" name="直線コネクタ 324"/>
        <xdr:cNvCxnSpPr/>
      </xdr:nvCxnSpPr>
      <xdr:spPr>
        <a:xfrm flipV="1">
          <a:off x="14401800" y="1097080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42817</xdr:rowOff>
    </xdr:from>
    <xdr:to>
      <xdr:col>21</xdr:col>
      <xdr:colOff>0</xdr:colOff>
      <xdr:row>64</xdr:row>
      <xdr:rowOff>113484</xdr:rowOff>
    </xdr:to>
    <xdr:cxnSp macro="">
      <xdr:nvCxnSpPr>
        <xdr:cNvPr id="328" name="直線コネクタ 327"/>
        <xdr:cNvCxnSpPr/>
      </xdr:nvCxnSpPr>
      <xdr:spPr>
        <a:xfrm flipV="1">
          <a:off x="13512800" y="11015617"/>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161744</xdr:rowOff>
    </xdr:from>
    <xdr:to>
      <xdr:col>24</xdr:col>
      <xdr:colOff>609600</xdr:colOff>
      <xdr:row>64</xdr:row>
      <xdr:rowOff>91894</xdr:rowOff>
    </xdr:to>
    <xdr:sp macro="" textlink="">
      <xdr:nvSpPr>
        <xdr:cNvPr id="338" name="円/楕円 337"/>
        <xdr:cNvSpPr/>
      </xdr:nvSpPr>
      <xdr:spPr>
        <a:xfrm>
          <a:off x="16967200" y="109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133821</xdr:rowOff>
    </xdr:from>
    <xdr:ext cx="762000" cy="259045"/>
    <xdr:sp macro="" textlink="">
      <xdr:nvSpPr>
        <xdr:cNvPr id="339" name="定員管理の状況該当値テキスト"/>
        <xdr:cNvSpPr txBox="1"/>
      </xdr:nvSpPr>
      <xdr:spPr>
        <a:xfrm>
          <a:off x="17106900" y="1093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141060</xdr:rowOff>
    </xdr:from>
    <xdr:to>
      <xdr:col>23</xdr:col>
      <xdr:colOff>457200</xdr:colOff>
      <xdr:row>64</xdr:row>
      <xdr:rowOff>71210</xdr:rowOff>
    </xdr:to>
    <xdr:sp macro="" textlink="">
      <xdr:nvSpPr>
        <xdr:cNvPr id="340" name="円/楕円 339"/>
        <xdr:cNvSpPr/>
      </xdr:nvSpPr>
      <xdr:spPr>
        <a:xfrm>
          <a:off x="16129000" y="109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55987</xdr:rowOff>
    </xdr:from>
    <xdr:ext cx="736600" cy="259045"/>
    <xdr:sp macro="" textlink="">
      <xdr:nvSpPr>
        <xdr:cNvPr id="341" name="テキスト ボックス 340"/>
        <xdr:cNvSpPr txBox="1"/>
      </xdr:nvSpPr>
      <xdr:spPr>
        <a:xfrm>
          <a:off x="15798800" y="1102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118654</xdr:rowOff>
    </xdr:from>
    <xdr:to>
      <xdr:col>22</xdr:col>
      <xdr:colOff>254000</xdr:colOff>
      <xdr:row>64</xdr:row>
      <xdr:rowOff>48804</xdr:rowOff>
    </xdr:to>
    <xdr:sp macro="" textlink="">
      <xdr:nvSpPr>
        <xdr:cNvPr id="342" name="円/楕円 341"/>
        <xdr:cNvSpPr/>
      </xdr:nvSpPr>
      <xdr:spPr>
        <a:xfrm>
          <a:off x="15240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33581</xdr:rowOff>
    </xdr:from>
    <xdr:ext cx="762000" cy="259045"/>
    <xdr:sp macro="" textlink="">
      <xdr:nvSpPr>
        <xdr:cNvPr id="343" name="テキスト ボックス 342"/>
        <xdr:cNvSpPr txBox="1"/>
      </xdr:nvSpPr>
      <xdr:spPr>
        <a:xfrm>
          <a:off x="14909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163467</xdr:rowOff>
    </xdr:from>
    <xdr:to>
      <xdr:col>21</xdr:col>
      <xdr:colOff>50800</xdr:colOff>
      <xdr:row>64</xdr:row>
      <xdr:rowOff>93617</xdr:rowOff>
    </xdr:to>
    <xdr:sp macro="" textlink="">
      <xdr:nvSpPr>
        <xdr:cNvPr id="344" name="円/楕円 343"/>
        <xdr:cNvSpPr/>
      </xdr:nvSpPr>
      <xdr:spPr>
        <a:xfrm>
          <a:off x="14351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78394</xdr:rowOff>
    </xdr:from>
    <xdr:ext cx="762000" cy="259045"/>
    <xdr:sp macro="" textlink="">
      <xdr:nvSpPr>
        <xdr:cNvPr id="345" name="テキスト ボックス 344"/>
        <xdr:cNvSpPr txBox="1"/>
      </xdr:nvSpPr>
      <xdr:spPr>
        <a:xfrm>
          <a:off x="14020800" y="110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62684</xdr:rowOff>
    </xdr:from>
    <xdr:to>
      <xdr:col>19</xdr:col>
      <xdr:colOff>533400</xdr:colOff>
      <xdr:row>64</xdr:row>
      <xdr:rowOff>164284</xdr:rowOff>
    </xdr:to>
    <xdr:sp macro="" textlink="">
      <xdr:nvSpPr>
        <xdr:cNvPr id="346" name="円/楕円 345"/>
        <xdr:cNvSpPr/>
      </xdr:nvSpPr>
      <xdr:spPr>
        <a:xfrm>
          <a:off x="13462000" y="110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149061</xdr:rowOff>
    </xdr:from>
    <xdr:ext cx="762000" cy="259045"/>
    <xdr:sp macro="" textlink="">
      <xdr:nvSpPr>
        <xdr:cNvPr id="347" name="テキスト ボックス 346"/>
        <xdr:cNvSpPr txBox="1"/>
      </xdr:nvSpPr>
      <xdr:spPr>
        <a:xfrm>
          <a:off x="13131800" y="1112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昨年度に比べて</a:t>
          </a:r>
          <a:r>
            <a:rPr kumimoji="1" lang="en-US" altLang="ja-JP" sz="1300">
              <a:latin typeface="ＭＳ Ｐゴシック"/>
            </a:rPr>
            <a:t>1.6</a:t>
          </a:r>
          <a:r>
            <a:rPr kumimoji="1" lang="ja-JP" altLang="en-US" sz="1300">
              <a:latin typeface="ＭＳ Ｐゴシック"/>
            </a:rPr>
            <a:t>ポイント改善し、</a:t>
          </a:r>
          <a:r>
            <a:rPr kumimoji="1" lang="en-US" altLang="ja-JP" sz="1300">
              <a:latin typeface="ＭＳ Ｐゴシック"/>
            </a:rPr>
            <a:t>18.0</a:t>
          </a:r>
          <a:r>
            <a:rPr kumimoji="1" lang="ja-JP" altLang="en-US" sz="1300">
              <a:latin typeface="ＭＳ Ｐゴシック"/>
            </a:rPr>
            <a:t>％を下回ることができたが、まだ類似団体を上回っている。今後も公債費負担適正化計画に沿った計画的な市債発行に努めることにより、実質公債費比率の着実な低減を図る。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3387</xdr:rowOff>
    </xdr:from>
    <xdr:to>
      <xdr:col>24</xdr:col>
      <xdr:colOff>558800</xdr:colOff>
      <xdr:row>38</xdr:row>
      <xdr:rowOff>35560</xdr:rowOff>
    </xdr:to>
    <xdr:cxnSp macro="">
      <xdr:nvCxnSpPr>
        <xdr:cNvPr id="381" name="直線コネクタ 380"/>
        <xdr:cNvCxnSpPr/>
      </xdr:nvCxnSpPr>
      <xdr:spPr>
        <a:xfrm flipV="1">
          <a:off x="16179800" y="65184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35560</xdr:rowOff>
    </xdr:from>
    <xdr:to>
      <xdr:col>23</xdr:col>
      <xdr:colOff>406400</xdr:colOff>
      <xdr:row>38</xdr:row>
      <xdr:rowOff>51646</xdr:rowOff>
    </xdr:to>
    <xdr:cxnSp macro="">
      <xdr:nvCxnSpPr>
        <xdr:cNvPr id="384" name="直線コネクタ 383"/>
        <xdr:cNvCxnSpPr/>
      </xdr:nvCxnSpPr>
      <xdr:spPr>
        <a:xfrm flipV="1">
          <a:off x="15290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51646</xdr:rowOff>
    </xdr:from>
    <xdr:to>
      <xdr:col>22</xdr:col>
      <xdr:colOff>203200</xdr:colOff>
      <xdr:row>38</xdr:row>
      <xdr:rowOff>61701</xdr:rowOff>
    </xdr:to>
    <xdr:cxnSp macro="">
      <xdr:nvCxnSpPr>
        <xdr:cNvPr id="387" name="直線コネクタ 386"/>
        <xdr:cNvCxnSpPr/>
      </xdr:nvCxnSpPr>
      <xdr:spPr>
        <a:xfrm flipV="1">
          <a:off x="14401800" y="65667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61701</xdr:rowOff>
    </xdr:from>
    <xdr:to>
      <xdr:col>21</xdr:col>
      <xdr:colOff>0</xdr:colOff>
      <xdr:row>38</xdr:row>
      <xdr:rowOff>71755</xdr:rowOff>
    </xdr:to>
    <xdr:cxnSp macro="">
      <xdr:nvCxnSpPr>
        <xdr:cNvPr id="390" name="直線コネクタ 389"/>
        <xdr:cNvCxnSpPr/>
      </xdr:nvCxnSpPr>
      <xdr:spPr>
        <a:xfrm flipV="1">
          <a:off x="13512800" y="657680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124037</xdr:rowOff>
    </xdr:from>
    <xdr:to>
      <xdr:col>24</xdr:col>
      <xdr:colOff>609600</xdr:colOff>
      <xdr:row>38</xdr:row>
      <xdr:rowOff>54187</xdr:rowOff>
    </xdr:to>
    <xdr:sp macro="" textlink="">
      <xdr:nvSpPr>
        <xdr:cNvPr id="400" name="円/楕円 399"/>
        <xdr:cNvSpPr/>
      </xdr:nvSpPr>
      <xdr:spPr>
        <a:xfrm>
          <a:off x="169672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96114</xdr:rowOff>
    </xdr:from>
    <xdr:ext cx="762000" cy="259045"/>
    <xdr:sp macro="" textlink="">
      <xdr:nvSpPr>
        <xdr:cNvPr id="401" name="公債費負担の状況該当値テキスト"/>
        <xdr:cNvSpPr txBox="1"/>
      </xdr:nvSpPr>
      <xdr:spPr>
        <a:xfrm>
          <a:off x="17106900" y="643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156210</xdr:rowOff>
    </xdr:from>
    <xdr:to>
      <xdr:col>23</xdr:col>
      <xdr:colOff>457200</xdr:colOff>
      <xdr:row>38</xdr:row>
      <xdr:rowOff>86360</xdr:rowOff>
    </xdr:to>
    <xdr:sp macro="" textlink="">
      <xdr:nvSpPr>
        <xdr:cNvPr id="402" name="円/楕円 401"/>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71137</xdr:rowOff>
    </xdr:from>
    <xdr:ext cx="736600" cy="259045"/>
    <xdr:sp macro="" textlink="">
      <xdr:nvSpPr>
        <xdr:cNvPr id="403" name="テキスト ボックス 402"/>
        <xdr:cNvSpPr txBox="1"/>
      </xdr:nvSpPr>
      <xdr:spPr>
        <a:xfrm>
          <a:off x="15798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846</xdr:rowOff>
    </xdr:from>
    <xdr:to>
      <xdr:col>22</xdr:col>
      <xdr:colOff>254000</xdr:colOff>
      <xdr:row>38</xdr:row>
      <xdr:rowOff>102446</xdr:rowOff>
    </xdr:to>
    <xdr:sp macro="" textlink="">
      <xdr:nvSpPr>
        <xdr:cNvPr id="404" name="円/楕円 403"/>
        <xdr:cNvSpPr/>
      </xdr:nvSpPr>
      <xdr:spPr>
        <a:xfrm>
          <a:off x="15240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87223</xdr:rowOff>
    </xdr:from>
    <xdr:ext cx="762000" cy="259045"/>
    <xdr:sp macro="" textlink="">
      <xdr:nvSpPr>
        <xdr:cNvPr id="405" name="テキスト ボックス 404"/>
        <xdr:cNvSpPr txBox="1"/>
      </xdr:nvSpPr>
      <xdr:spPr>
        <a:xfrm>
          <a:off x="14909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10901</xdr:rowOff>
    </xdr:from>
    <xdr:to>
      <xdr:col>21</xdr:col>
      <xdr:colOff>50800</xdr:colOff>
      <xdr:row>38</xdr:row>
      <xdr:rowOff>112501</xdr:rowOff>
    </xdr:to>
    <xdr:sp macro="" textlink="">
      <xdr:nvSpPr>
        <xdr:cNvPr id="406" name="円/楕円 405"/>
        <xdr:cNvSpPr/>
      </xdr:nvSpPr>
      <xdr:spPr>
        <a:xfrm>
          <a:off x="14351000" y="65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97278</xdr:rowOff>
    </xdr:from>
    <xdr:ext cx="762000" cy="259045"/>
    <xdr:sp macro="" textlink="">
      <xdr:nvSpPr>
        <xdr:cNvPr id="407" name="テキスト ボックス 406"/>
        <xdr:cNvSpPr txBox="1"/>
      </xdr:nvSpPr>
      <xdr:spPr>
        <a:xfrm>
          <a:off x="14020800" y="661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20955</xdr:rowOff>
    </xdr:from>
    <xdr:to>
      <xdr:col>19</xdr:col>
      <xdr:colOff>533400</xdr:colOff>
      <xdr:row>38</xdr:row>
      <xdr:rowOff>122555</xdr:rowOff>
    </xdr:to>
    <xdr:sp macro="" textlink="">
      <xdr:nvSpPr>
        <xdr:cNvPr id="408" name="円/楕円 407"/>
        <xdr:cNvSpPr/>
      </xdr:nvSpPr>
      <xdr:spPr>
        <a:xfrm>
          <a:off x="13462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107332</xdr:rowOff>
    </xdr:from>
    <xdr:ext cx="762000" cy="259045"/>
    <xdr:sp macro="" textlink="">
      <xdr:nvSpPr>
        <xdr:cNvPr id="409" name="テキスト ボックス 408"/>
        <xdr:cNvSpPr txBox="1"/>
      </xdr:nvSpPr>
      <xdr:spPr>
        <a:xfrm>
          <a:off x="13131800" y="662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昨年度に比べて、</a:t>
          </a:r>
          <a:r>
            <a:rPr kumimoji="1" lang="en-US" altLang="ja-JP" sz="1300">
              <a:latin typeface="ＭＳ Ｐゴシック"/>
            </a:rPr>
            <a:t>6.3</a:t>
          </a:r>
          <a:r>
            <a:rPr kumimoji="1" lang="ja-JP" altLang="en-US" sz="1300">
              <a:latin typeface="ＭＳ Ｐゴシック"/>
            </a:rPr>
            <a:t>イント改善した。要因としては、公債費負担適正化計画に沿った新規借入の抑制の実施と、任意の繰上償還を含めた地方債残高の縮小によるものとなっている。依然として類似団体平均を大きく上回っているので、今後も後世への将来負担の軽減のために、新規事業の実施について精査し、財政健全化を図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5664</xdr:rowOff>
    </xdr:from>
    <xdr:to>
      <xdr:col>24</xdr:col>
      <xdr:colOff>558800</xdr:colOff>
      <xdr:row>16</xdr:row>
      <xdr:rowOff>20866</xdr:rowOff>
    </xdr:to>
    <xdr:cxnSp macro="">
      <xdr:nvCxnSpPr>
        <xdr:cNvPr id="441" name="直線コネクタ 440"/>
        <xdr:cNvCxnSpPr/>
      </xdr:nvCxnSpPr>
      <xdr:spPr>
        <a:xfrm flipV="1">
          <a:off x="16179800" y="2748864"/>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20866</xdr:rowOff>
    </xdr:from>
    <xdr:to>
      <xdr:col>23</xdr:col>
      <xdr:colOff>406400</xdr:colOff>
      <xdr:row>16</xdr:row>
      <xdr:rowOff>33414</xdr:rowOff>
    </xdr:to>
    <xdr:cxnSp macro="">
      <xdr:nvCxnSpPr>
        <xdr:cNvPr id="444" name="直線コネクタ 443"/>
        <xdr:cNvCxnSpPr/>
      </xdr:nvCxnSpPr>
      <xdr:spPr>
        <a:xfrm flipV="1">
          <a:off x="15290800" y="2764066"/>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33414</xdr:rowOff>
    </xdr:from>
    <xdr:to>
      <xdr:col>22</xdr:col>
      <xdr:colOff>203200</xdr:colOff>
      <xdr:row>16</xdr:row>
      <xdr:rowOff>101943</xdr:rowOff>
    </xdr:to>
    <xdr:cxnSp macro="">
      <xdr:nvCxnSpPr>
        <xdr:cNvPr id="447" name="直線コネクタ 446"/>
        <xdr:cNvCxnSpPr/>
      </xdr:nvCxnSpPr>
      <xdr:spPr>
        <a:xfrm flipV="1">
          <a:off x="14401800" y="2776614"/>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101943</xdr:rowOff>
    </xdr:from>
    <xdr:to>
      <xdr:col>21</xdr:col>
      <xdr:colOff>0</xdr:colOff>
      <xdr:row>16</xdr:row>
      <xdr:rowOff>129210</xdr:rowOff>
    </xdr:to>
    <xdr:cxnSp macro="">
      <xdr:nvCxnSpPr>
        <xdr:cNvPr id="450" name="直線コネクタ 449"/>
        <xdr:cNvCxnSpPr/>
      </xdr:nvCxnSpPr>
      <xdr:spPr>
        <a:xfrm flipV="1">
          <a:off x="13512800" y="2845143"/>
          <a:ext cx="8890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126314</xdr:rowOff>
    </xdr:from>
    <xdr:to>
      <xdr:col>24</xdr:col>
      <xdr:colOff>609600</xdr:colOff>
      <xdr:row>16</xdr:row>
      <xdr:rowOff>56464</xdr:rowOff>
    </xdr:to>
    <xdr:sp macro="" textlink="">
      <xdr:nvSpPr>
        <xdr:cNvPr id="460" name="円/楕円 459"/>
        <xdr:cNvSpPr/>
      </xdr:nvSpPr>
      <xdr:spPr>
        <a:xfrm>
          <a:off x="16967200" y="26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98391</xdr:rowOff>
    </xdr:from>
    <xdr:ext cx="762000" cy="259045"/>
    <xdr:sp macro="" textlink="">
      <xdr:nvSpPr>
        <xdr:cNvPr id="461" name="将来負担の状況該当値テキスト"/>
        <xdr:cNvSpPr txBox="1"/>
      </xdr:nvSpPr>
      <xdr:spPr>
        <a:xfrm>
          <a:off x="17106900" y="267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141516</xdr:rowOff>
    </xdr:from>
    <xdr:to>
      <xdr:col>23</xdr:col>
      <xdr:colOff>457200</xdr:colOff>
      <xdr:row>16</xdr:row>
      <xdr:rowOff>71666</xdr:rowOff>
    </xdr:to>
    <xdr:sp macro="" textlink="">
      <xdr:nvSpPr>
        <xdr:cNvPr id="462" name="円/楕円 461"/>
        <xdr:cNvSpPr/>
      </xdr:nvSpPr>
      <xdr:spPr>
        <a:xfrm>
          <a:off x="16129000" y="27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56443</xdr:rowOff>
    </xdr:from>
    <xdr:ext cx="736600" cy="259045"/>
    <xdr:sp macro="" textlink="">
      <xdr:nvSpPr>
        <xdr:cNvPr id="463" name="テキスト ボックス 462"/>
        <xdr:cNvSpPr txBox="1"/>
      </xdr:nvSpPr>
      <xdr:spPr>
        <a:xfrm>
          <a:off x="15798800" y="279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154064</xdr:rowOff>
    </xdr:from>
    <xdr:to>
      <xdr:col>22</xdr:col>
      <xdr:colOff>254000</xdr:colOff>
      <xdr:row>16</xdr:row>
      <xdr:rowOff>84214</xdr:rowOff>
    </xdr:to>
    <xdr:sp macro="" textlink="">
      <xdr:nvSpPr>
        <xdr:cNvPr id="464" name="円/楕円 463"/>
        <xdr:cNvSpPr/>
      </xdr:nvSpPr>
      <xdr:spPr>
        <a:xfrm>
          <a:off x="15240000" y="27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68991</xdr:rowOff>
    </xdr:from>
    <xdr:ext cx="762000" cy="259045"/>
    <xdr:sp macro="" textlink="">
      <xdr:nvSpPr>
        <xdr:cNvPr id="465" name="テキスト ボックス 464"/>
        <xdr:cNvSpPr txBox="1"/>
      </xdr:nvSpPr>
      <xdr:spPr>
        <a:xfrm>
          <a:off x="14909800" y="281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51143</xdr:rowOff>
    </xdr:from>
    <xdr:to>
      <xdr:col>21</xdr:col>
      <xdr:colOff>50800</xdr:colOff>
      <xdr:row>16</xdr:row>
      <xdr:rowOff>152743</xdr:rowOff>
    </xdr:to>
    <xdr:sp macro="" textlink="">
      <xdr:nvSpPr>
        <xdr:cNvPr id="466" name="円/楕円 465"/>
        <xdr:cNvSpPr/>
      </xdr:nvSpPr>
      <xdr:spPr>
        <a:xfrm>
          <a:off x="14351000" y="27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137520</xdr:rowOff>
    </xdr:from>
    <xdr:ext cx="762000" cy="259045"/>
    <xdr:sp macro="" textlink="">
      <xdr:nvSpPr>
        <xdr:cNvPr id="467" name="テキスト ボックス 466"/>
        <xdr:cNvSpPr txBox="1"/>
      </xdr:nvSpPr>
      <xdr:spPr>
        <a:xfrm>
          <a:off x="14020800" y="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78410</xdr:rowOff>
    </xdr:from>
    <xdr:to>
      <xdr:col>19</xdr:col>
      <xdr:colOff>533400</xdr:colOff>
      <xdr:row>17</xdr:row>
      <xdr:rowOff>8560</xdr:rowOff>
    </xdr:to>
    <xdr:sp macro="" textlink="">
      <xdr:nvSpPr>
        <xdr:cNvPr id="468" name="円/楕円 467"/>
        <xdr:cNvSpPr/>
      </xdr:nvSpPr>
      <xdr:spPr>
        <a:xfrm>
          <a:off x="13462000" y="28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164787</xdr:rowOff>
    </xdr:from>
    <xdr:ext cx="762000" cy="259045"/>
    <xdr:sp macro="" textlink="">
      <xdr:nvSpPr>
        <xdr:cNvPr id="469" name="テキスト ボックス 468"/>
        <xdr:cNvSpPr txBox="1"/>
      </xdr:nvSpPr>
      <xdr:spPr>
        <a:xfrm>
          <a:off x="13131800" y="290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類似団体平均と比較すると、人件費に係る経常収支比率は低くなっている。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16510</xdr:rowOff>
    </xdr:to>
    <xdr:cxnSp macro="">
      <xdr:nvCxnSpPr>
        <xdr:cNvPr id="66" name="直線コネクタ 65"/>
        <xdr:cNvCxnSpPr/>
      </xdr:nvCxnSpPr>
      <xdr:spPr>
        <a:xfrm>
          <a:off x="3987800" y="5986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149860</xdr:rowOff>
    </xdr:from>
    <xdr:to>
      <xdr:col>5</xdr:col>
      <xdr:colOff>549275</xdr:colOff>
      <xdr:row>34</xdr:row>
      <xdr:rowOff>157480</xdr:rowOff>
    </xdr:to>
    <xdr:cxnSp macro="">
      <xdr:nvCxnSpPr>
        <xdr:cNvPr id="69" name="直線コネクタ 68"/>
        <xdr:cNvCxnSpPr/>
      </xdr:nvCxnSpPr>
      <xdr:spPr>
        <a:xfrm>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149860</xdr:rowOff>
    </xdr:from>
    <xdr:to>
      <xdr:col>4</xdr:col>
      <xdr:colOff>346075</xdr:colOff>
      <xdr:row>35</xdr:row>
      <xdr:rowOff>62230</xdr:rowOff>
    </xdr:to>
    <xdr:cxnSp macro="">
      <xdr:nvCxnSpPr>
        <xdr:cNvPr id="72" name="直線コネクタ 71"/>
        <xdr:cNvCxnSpPr/>
      </xdr:nvCxnSpPr>
      <xdr:spPr>
        <a:xfrm flipV="1">
          <a:off x="2209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62230</xdr:rowOff>
    </xdr:from>
    <xdr:to>
      <xdr:col>3</xdr:col>
      <xdr:colOff>142875</xdr:colOff>
      <xdr:row>35</xdr:row>
      <xdr:rowOff>77470</xdr:rowOff>
    </xdr:to>
    <xdr:cxnSp macro="">
      <xdr:nvCxnSpPr>
        <xdr:cNvPr id="75" name="直線コネクタ 74"/>
        <xdr:cNvCxnSpPr/>
      </xdr:nvCxnSpPr>
      <xdr:spPr>
        <a:xfrm flipV="1">
          <a:off x="1320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137160</xdr:rowOff>
    </xdr:from>
    <xdr:to>
      <xdr:col>7</xdr:col>
      <xdr:colOff>66675</xdr:colOff>
      <xdr:row>35</xdr:row>
      <xdr:rowOff>67310</xdr:rowOff>
    </xdr:to>
    <xdr:sp macro="" textlink="">
      <xdr:nvSpPr>
        <xdr:cNvPr id="85" name="円/楕円 84"/>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153687</xdr:rowOff>
    </xdr:from>
    <xdr:ext cx="762000" cy="259045"/>
    <xdr:sp macro="" textlink="">
      <xdr:nvSpPr>
        <xdr:cNvPr id="86" name="人件費該当値テキスト"/>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99060</xdr:rowOff>
    </xdr:from>
    <xdr:to>
      <xdr:col>4</xdr:col>
      <xdr:colOff>396875</xdr:colOff>
      <xdr:row>35</xdr:row>
      <xdr:rowOff>29210</xdr:rowOff>
    </xdr:to>
    <xdr:sp macro="" textlink="">
      <xdr:nvSpPr>
        <xdr:cNvPr id="89" name="円/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11430</xdr:rowOff>
    </xdr:from>
    <xdr:to>
      <xdr:col>3</xdr:col>
      <xdr:colOff>193675</xdr:colOff>
      <xdr:row>35</xdr:row>
      <xdr:rowOff>113030</xdr:rowOff>
    </xdr:to>
    <xdr:sp macro="" textlink="">
      <xdr:nvSpPr>
        <xdr:cNvPr id="91" name="円/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26670</xdr:rowOff>
    </xdr:from>
    <xdr:to>
      <xdr:col>1</xdr:col>
      <xdr:colOff>676275</xdr:colOff>
      <xdr:row>35</xdr:row>
      <xdr:rowOff>128270</xdr:rowOff>
    </xdr:to>
    <xdr:sp macro="" textlink="">
      <xdr:nvSpPr>
        <xdr:cNvPr id="93" name="円/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同水準ではあるが、ごみ処理事業の大部分を直営で行っているため、その維持管理経費が多額となる傾向にある。また、旧市町毎にある公共施設・保育所・小中学校の維持管理経費、指定管理者制度の活用の影響がある中、行政情報処理推進事業及び除雪事業が増加したことにより、</a:t>
          </a:r>
          <a:r>
            <a:rPr kumimoji="1" lang="en-US" altLang="ja-JP" sz="1300">
              <a:latin typeface="ＭＳ Ｐゴシック"/>
            </a:rPr>
            <a:t>0.4</a:t>
          </a:r>
          <a:r>
            <a:rPr kumimoji="1" lang="ja-JP" altLang="en-US" sz="1300">
              <a:latin typeface="ＭＳ Ｐゴシック"/>
            </a:rPr>
            <a:t>ポイント上昇している。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154214</xdr:rowOff>
    </xdr:from>
    <xdr:to>
      <xdr:col>24</xdr:col>
      <xdr:colOff>31750</xdr:colOff>
      <xdr:row>17</xdr:row>
      <xdr:rowOff>26307</xdr:rowOff>
    </xdr:to>
    <xdr:cxnSp macro="">
      <xdr:nvCxnSpPr>
        <xdr:cNvPr id="129" name="直線コネクタ 128"/>
        <xdr:cNvCxnSpPr/>
      </xdr:nvCxnSpPr>
      <xdr:spPr>
        <a:xfrm>
          <a:off x="15671800" y="2897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16</xdr:row>
      <xdr:rowOff>154214</xdr:rowOff>
    </xdr:to>
    <xdr:cxnSp macro="">
      <xdr:nvCxnSpPr>
        <xdr:cNvPr id="132" name="直線コネクタ 131"/>
        <xdr:cNvCxnSpPr/>
      </xdr:nvCxnSpPr>
      <xdr:spPr>
        <a:xfrm>
          <a:off x="14782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99786</xdr:rowOff>
    </xdr:from>
    <xdr:to>
      <xdr:col>21</xdr:col>
      <xdr:colOff>361950</xdr:colOff>
      <xdr:row>16</xdr:row>
      <xdr:rowOff>110671</xdr:rowOff>
    </xdr:to>
    <xdr:cxnSp macro="">
      <xdr:nvCxnSpPr>
        <xdr:cNvPr id="135" name="直線コネクタ 134"/>
        <xdr:cNvCxnSpPr/>
      </xdr:nvCxnSpPr>
      <xdr:spPr>
        <a:xfrm>
          <a:off x="13893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78014</xdr:rowOff>
    </xdr:from>
    <xdr:to>
      <xdr:col>20</xdr:col>
      <xdr:colOff>158750</xdr:colOff>
      <xdr:row>16</xdr:row>
      <xdr:rowOff>99786</xdr:rowOff>
    </xdr:to>
    <xdr:cxnSp macro="">
      <xdr:nvCxnSpPr>
        <xdr:cNvPr id="138" name="直線コネクタ 137"/>
        <xdr:cNvCxnSpPr/>
      </xdr:nvCxnSpPr>
      <xdr:spPr>
        <a:xfrm>
          <a:off x="13004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146957</xdr:rowOff>
    </xdr:from>
    <xdr:to>
      <xdr:col>24</xdr:col>
      <xdr:colOff>82550</xdr:colOff>
      <xdr:row>17</xdr:row>
      <xdr:rowOff>77107</xdr:rowOff>
    </xdr:to>
    <xdr:sp macro="" textlink="">
      <xdr:nvSpPr>
        <xdr:cNvPr id="148" name="円/楕円 147"/>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119034</xdr:rowOff>
    </xdr:from>
    <xdr:ext cx="762000" cy="259045"/>
    <xdr:sp macro="" textlink="">
      <xdr:nvSpPr>
        <xdr:cNvPr id="149" name="物件費該当値テキスト"/>
        <xdr:cNvSpPr txBox="1"/>
      </xdr:nvSpPr>
      <xdr:spPr>
        <a:xfrm>
          <a:off x="16598900" y="28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103414</xdr:rowOff>
    </xdr:from>
    <xdr:to>
      <xdr:col>22</xdr:col>
      <xdr:colOff>615950</xdr:colOff>
      <xdr:row>17</xdr:row>
      <xdr:rowOff>33564</xdr:rowOff>
    </xdr:to>
    <xdr:sp macro="" textlink="">
      <xdr:nvSpPr>
        <xdr:cNvPr id="150" name="円/楕円 149"/>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51" name="テキスト ボックス 150"/>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59871</xdr:rowOff>
    </xdr:from>
    <xdr:to>
      <xdr:col>21</xdr:col>
      <xdr:colOff>412750</xdr:colOff>
      <xdr:row>16</xdr:row>
      <xdr:rowOff>161471</xdr:rowOff>
    </xdr:to>
    <xdr:sp macro="" textlink="">
      <xdr:nvSpPr>
        <xdr:cNvPr id="152" name="円/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146248</xdr:rowOff>
    </xdr:from>
    <xdr:ext cx="762000" cy="259045"/>
    <xdr:sp macro="" textlink="">
      <xdr:nvSpPr>
        <xdr:cNvPr id="153" name="テキスト ボックス 152"/>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48986</xdr:rowOff>
    </xdr:from>
    <xdr:to>
      <xdr:col>20</xdr:col>
      <xdr:colOff>209550</xdr:colOff>
      <xdr:row>16</xdr:row>
      <xdr:rowOff>150586</xdr:rowOff>
    </xdr:to>
    <xdr:sp macro="" textlink="">
      <xdr:nvSpPr>
        <xdr:cNvPr id="154" name="円/楕円 153"/>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55" name="テキスト ボックス 154"/>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56" name="円/楕円 155"/>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113591</xdr:rowOff>
    </xdr:from>
    <xdr:ext cx="762000" cy="259045"/>
    <xdr:sp macro="" textlink="">
      <xdr:nvSpPr>
        <xdr:cNvPr id="157" name="テキスト ボックス 156"/>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扶助費に係る経常収支比率が類似団体平均を上回り、かつ上昇傾向にある要因として、自然増による社会保障関係費の増加と景気低迷などがある。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82550</xdr:rowOff>
    </xdr:to>
    <xdr:cxnSp macro="">
      <xdr:nvCxnSpPr>
        <xdr:cNvPr id="190" name="直線コネクタ 189"/>
        <xdr:cNvCxnSpPr/>
      </xdr:nvCxnSpPr>
      <xdr:spPr>
        <a:xfrm>
          <a:off x="3987800" y="980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6350</xdr:rowOff>
    </xdr:from>
    <xdr:to>
      <xdr:col>5</xdr:col>
      <xdr:colOff>549275</xdr:colOff>
      <xdr:row>57</xdr:row>
      <xdr:rowOff>31750</xdr:rowOff>
    </xdr:to>
    <xdr:cxnSp macro="">
      <xdr:nvCxnSpPr>
        <xdr:cNvPr id="193" name="直線コネクタ 192"/>
        <xdr:cNvCxnSpPr/>
      </xdr:nvCxnSpPr>
      <xdr:spPr>
        <a:xfrm>
          <a:off x="3098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114300</xdr:rowOff>
    </xdr:from>
    <xdr:to>
      <xdr:col>4</xdr:col>
      <xdr:colOff>346075</xdr:colOff>
      <xdr:row>57</xdr:row>
      <xdr:rowOff>6350</xdr:rowOff>
    </xdr:to>
    <xdr:cxnSp macro="">
      <xdr:nvCxnSpPr>
        <xdr:cNvPr id="196" name="直線コネクタ 195"/>
        <xdr:cNvCxnSpPr/>
      </xdr:nvCxnSpPr>
      <xdr:spPr>
        <a:xfrm>
          <a:off x="2209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114300</xdr:rowOff>
    </xdr:to>
    <xdr:cxnSp macro="">
      <xdr:nvCxnSpPr>
        <xdr:cNvPr id="199" name="直線コネクタ 198"/>
        <xdr:cNvCxnSpPr/>
      </xdr:nvCxnSpPr>
      <xdr:spPr>
        <a:xfrm>
          <a:off x="1320800" y="965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31750</xdr:rowOff>
    </xdr:from>
    <xdr:to>
      <xdr:col>7</xdr:col>
      <xdr:colOff>66675</xdr:colOff>
      <xdr:row>57</xdr:row>
      <xdr:rowOff>133350</xdr:rowOff>
    </xdr:to>
    <xdr:sp macro="" textlink="">
      <xdr:nvSpPr>
        <xdr:cNvPr id="209" name="円/楕円 208"/>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3827</xdr:rowOff>
    </xdr:from>
    <xdr:ext cx="762000" cy="259045"/>
    <xdr:sp macro="" textlink="">
      <xdr:nvSpPr>
        <xdr:cNvPr id="210" name="扶助費該当値テキスト"/>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11" name="円/楕円 210"/>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2" name="テキスト ボックス 211"/>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127000</xdr:rowOff>
    </xdr:from>
    <xdr:to>
      <xdr:col>4</xdr:col>
      <xdr:colOff>396875</xdr:colOff>
      <xdr:row>57</xdr:row>
      <xdr:rowOff>57150</xdr:rowOff>
    </xdr:to>
    <xdr:sp macro="" textlink="">
      <xdr:nvSpPr>
        <xdr:cNvPr id="213" name="円/楕円 212"/>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41927</xdr:rowOff>
    </xdr:from>
    <xdr:ext cx="762000" cy="259045"/>
    <xdr:sp macro="" textlink="">
      <xdr:nvSpPr>
        <xdr:cNvPr id="214" name="テキスト ボックス 213"/>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63500</xdr:rowOff>
    </xdr:from>
    <xdr:to>
      <xdr:col>3</xdr:col>
      <xdr:colOff>193675</xdr:colOff>
      <xdr:row>56</xdr:row>
      <xdr:rowOff>165100</xdr:rowOff>
    </xdr:to>
    <xdr:sp macro="" textlink="">
      <xdr:nvSpPr>
        <xdr:cNvPr id="215" name="円/楕円 214"/>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216" name="テキスト ボックス 215"/>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17" name="円/楕円 216"/>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18" name="テキスト ボックス 217"/>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水道事業、病院事業、下水道事業、介護保険事業、後期高齢者医療事業などの特別会計への多額の繰出金が必要となっている。平成</a:t>
          </a:r>
          <a:r>
            <a:rPr kumimoji="1" lang="en-US" altLang="ja-JP" sz="1300">
              <a:latin typeface="ＭＳ Ｐゴシック"/>
            </a:rPr>
            <a:t>27</a:t>
          </a:r>
          <a:r>
            <a:rPr kumimoji="1" lang="ja-JP" altLang="en-US" sz="1300">
              <a:latin typeface="ＭＳ Ｐゴシック"/>
            </a:rPr>
            <a:t>年度に定めた一般会計基本方針に沿った繰出しを行い、特別会計の健全化を進め、繰出金の適正化に努める。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1270</xdr:rowOff>
    </xdr:to>
    <xdr:cxnSp macro="">
      <xdr:nvCxnSpPr>
        <xdr:cNvPr id="251" name="直線コネクタ 250"/>
        <xdr:cNvCxnSpPr/>
      </xdr:nvCxnSpPr>
      <xdr:spPr>
        <a:xfrm>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111760</xdr:rowOff>
    </xdr:from>
    <xdr:to>
      <xdr:col>22</xdr:col>
      <xdr:colOff>565150</xdr:colOff>
      <xdr:row>56</xdr:row>
      <xdr:rowOff>134620</xdr:rowOff>
    </xdr:to>
    <xdr:cxnSp macro="">
      <xdr:nvCxnSpPr>
        <xdr:cNvPr id="254" name="直線コネクタ 253"/>
        <xdr:cNvCxnSpPr/>
      </xdr:nvCxnSpPr>
      <xdr:spPr>
        <a:xfrm>
          <a:off x="14782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111760</xdr:rowOff>
    </xdr:from>
    <xdr:to>
      <xdr:col>21</xdr:col>
      <xdr:colOff>361950</xdr:colOff>
      <xdr:row>56</xdr:row>
      <xdr:rowOff>134620</xdr:rowOff>
    </xdr:to>
    <xdr:cxnSp macro="">
      <xdr:nvCxnSpPr>
        <xdr:cNvPr id="257" name="直線コネクタ 256"/>
        <xdr:cNvCxnSpPr/>
      </xdr:nvCxnSpPr>
      <xdr:spPr>
        <a:xfrm flipV="1">
          <a:off x="13893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134620</xdr:rowOff>
    </xdr:to>
    <xdr:cxnSp macro="">
      <xdr:nvCxnSpPr>
        <xdr:cNvPr id="260" name="直線コネクタ 259"/>
        <xdr:cNvCxnSpPr/>
      </xdr:nvCxnSpPr>
      <xdr:spPr>
        <a:xfrm>
          <a:off x="13004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1"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1287</xdr:rowOff>
    </xdr:from>
    <xdr:ext cx="762000" cy="259045"/>
    <xdr:sp macro="" textlink="">
      <xdr:nvSpPr>
        <xdr:cNvPr id="275" name="テキスト ボックス 274"/>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6" name="円/楕円 275"/>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7" name="テキスト ボックス 276"/>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8" name="円/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自治振興区への補助交付金、市立病院や消防組合への負担金などが多数・多額となっている。また、高齢化の進展などににより今後も社会保障関係経費の増加傾向が続くと見込まれるため、事業の見直し等により、経費の縮減に努め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113284</xdr:rowOff>
    </xdr:from>
    <xdr:to>
      <xdr:col>24</xdr:col>
      <xdr:colOff>31750</xdr:colOff>
      <xdr:row>36</xdr:row>
      <xdr:rowOff>113284</xdr:rowOff>
    </xdr:to>
    <xdr:cxnSp macro="">
      <xdr:nvCxnSpPr>
        <xdr:cNvPr id="309" name="直線コネクタ 308"/>
        <xdr:cNvCxnSpPr/>
      </xdr:nvCxnSpPr>
      <xdr:spPr>
        <a:xfrm>
          <a:off x="15671800" y="6285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113284</xdr:rowOff>
    </xdr:to>
    <xdr:cxnSp macro="">
      <xdr:nvCxnSpPr>
        <xdr:cNvPr id="312" name="直線コネクタ 311"/>
        <xdr:cNvCxnSpPr/>
      </xdr:nvCxnSpPr>
      <xdr:spPr>
        <a:xfrm>
          <a:off x="14782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72136</xdr:rowOff>
    </xdr:from>
    <xdr:to>
      <xdr:col>21</xdr:col>
      <xdr:colOff>361950</xdr:colOff>
      <xdr:row>36</xdr:row>
      <xdr:rowOff>85852</xdr:rowOff>
    </xdr:to>
    <xdr:cxnSp macro="">
      <xdr:nvCxnSpPr>
        <xdr:cNvPr id="315" name="直線コネクタ 314"/>
        <xdr:cNvCxnSpPr/>
      </xdr:nvCxnSpPr>
      <xdr:spPr>
        <a:xfrm>
          <a:off x="13893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72136</xdr:rowOff>
    </xdr:from>
    <xdr:to>
      <xdr:col>20</xdr:col>
      <xdr:colOff>158750</xdr:colOff>
      <xdr:row>36</xdr:row>
      <xdr:rowOff>94996</xdr:rowOff>
    </xdr:to>
    <xdr:cxnSp macro="">
      <xdr:nvCxnSpPr>
        <xdr:cNvPr id="318" name="直線コネクタ 317"/>
        <xdr:cNvCxnSpPr/>
      </xdr:nvCxnSpPr>
      <xdr:spPr>
        <a:xfrm flipV="1">
          <a:off x="13004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28" name="円/楕円 32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34561</xdr:rowOff>
    </xdr:from>
    <xdr:ext cx="762000" cy="259045"/>
    <xdr:sp macro="" textlink="">
      <xdr:nvSpPr>
        <xdr:cNvPr id="329"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30" name="円/楕円 329"/>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148861</xdr:rowOff>
    </xdr:from>
    <xdr:ext cx="736600" cy="259045"/>
    <xdr:sp macro="" textlink="">
      <xdr:nvSpPr>
        <xdr:cNvPr id="331" name="テキスト ボックス 330"/>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32" name="円/楕円 331"/>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121429</xdr:rowOff>
    </xdr:from>
    <xdr:ext cx="762000" cy="259045"/>
    <xdr:sp macro="" textlink="">
      <xdr:nvSpPr>
        <xdr:cNvPr id="333" name="テキスト ボックス 332"/>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21336</xdr:rowOff>
    </xdr:from>
    <xdr:to>
      <xdr:col>20</xdr:col>
      <xdr:colOff>209550</xdr:colOff>
      <xdr:row>36</xdr:row>
      <xdr:rowOff>122936</xdr:rowOff>
    </xdr:to>
    <xdr:sp macro="" textlink="">
      <xdr:nvSpPr>
        <xdr:cNvPr id="334" name="円/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35" name="テキスト ボックス 334"/>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44196</xdr:rowOff>
    </xdr:from>
    <xdr:to>
      <xdr:col>19</xdr:col>
      <xdr:colOff>6350</xdr:colOff>
      <xdr:row>36</xdr:row>
      <xdr:rowOff>145796</xdr:rowOff>
    </xdr:to>
    <xdr:sp macro="" textlink="">
      <xdr:nvSpPr>
        <xdr:cNvPr id="336" name="円/楕円 335"/>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130573</xdr:rowOff>
    </xdr:from>
    <xdr:ext cx="762000" cy="259045"/>
    <xdr:sp macro="" textlink="">
      <xdr:nvSpPr>
        <xdr:cNvPr id="337" name="テキスト ボックス 336"/>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任意の繰上償還と公債費負担適正化計画の着実な実施により、段階的に市債残高が減少している。実質公債費比率も平成</a:t>
          </a:r>
          <a:r>
            <a:rPr kumimoji="1" lang="en-US" altLang="ja-JP" sz="1300">
              <a:latin typeface="ＭＳ Ｐゴシック"/>
            </a:rPr>
            <a:t>19</a:t>
          </a:r>
          <a:r>
            <a:rPr kumimoji="1" lang="ja-JP" altLang="en-US" sz="1300">
              <a:latin typeface="ＭＳ Ｐゴシック"/>
            </a:rPr>
            <a:t>年度をピークに減少に転じており、平成</a:t>
          </a:r>
          <a:r>
            <a:rPr kumimoji="1" lang="en-US" altLang="ja-JP" sz="1300">
              <a:latin typeface="ＭＳ Ｐゴシック"/>
            </a:rPr>
            <a:t>27</a:t>
          </a:r>
          <a:r>
            <a:rPr kumimoji="1" lang="ja-JP" altLang="en-US" sz="1300">
              <a:latin typeface="ＭＳ Ｐゴシック"/>
            </a:rPr>
            <a:t>年度決算においては</a:t>
          </a:r>
          <a:r>
            <a:rPr kumimoji="1" lang="en-US" altLang="ja-JP" sz="1300">
              <a:latin typeface="ＭＳ Ｐゴシック"/>
            </a:rPr>
            <a:t>18.0</a:t>
          </a:r>
          <a:r>
            <a:rPr kumimoji="1" lang="ja-JP" altLang="en-US" sz="1300">
              <a:latin typeface="ＭＳ Ｐゴシック"/>
            </a:rPr>
            <a:t>％を下回り、</a:t>
          </a:r>
          <a:r>
            <a:rPr kumimoji="1" lang="en-US" altLang="ja-JP" sz="1300">
              <a:latin typeface="ＭＳ Ｐゴシック"/>
            </a:rPr>
            <a:t>16.8</a:t>
          </a:r>
          <a:r>
            <a:rPr kumimoji="1" lang="ja-JP" altLang="en-US" sz="1300">
              <a:latin typeface="ＭＳ Ｐゴシック"/>
            </a:rPr>
            <a:t>％と改善している。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167005</xdr:rowOff>
    </xdr:from>
    <xdr:to>
      <xdr:col>7</xdr:col>
      <xdr:colOff>15875</xdr:colOff>
      <xdr:row>76</xdr:row>
      <xdr:rowOff>14605</xdr:rowOff>
    </xdr:to>
    <xdr:cxnSp macro="">
      <xdr:nvCxnSpPr>
        <xdr:cNvPr id="369" name="直線コネクタ 368"/>
        <xdr:cNvCxnSpPr/>
      </xdr:nvCxnSpPr>
      <xdr:spPr>
        <a:xfrm flipV="1">
          <a:off x="3987800" y="130257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14605</xdr:rowOff>
    </xdr:from>
    <xdr:to>
      <xdr:col>5</xdr:col>
      <xdr:colOff>549275</xdr:colOff>
      <xdr:row>76</xdr:row>
      <xdr:rowOff>22225</xdr:rowOff>
    </xdr:to>
    <xdr:cxnSp macro="">
      <xdr:nvCxnSpPr>
        <xdr:cNvPr id="372" name="直線コネクタ 371"/>
        <xdr:cNvCxnSpPr/>
      </xdr:nvCxnSpPr>
      <xdr:spPr>
        <a:xfrm flipV="1">
          <a:off x="3098800" y="13044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22225</xdr:rowOff>
    </xdr:from>
    <xdr:to>
      <xdr:col>4</xdr:col>
      <xdr:colOff>346075</xdr:colOff>
      <xdr:row>76</xdr:row>
      <xdr:rowOff>39370</xdr:rowOff>
    </xdr:to>
    <xdr:cxnSp macro="">
      <xdr:nvCxnSpPr>
        <xdr:cNvPr id="375" name="直線コネクタ 374"/>
        <xdr:cNvCxnSpPr/>
      </xdr:nvCxnSpPr>
      <xdr:spPr>
        <a:xfrm flipV="1">
          <a:off x="2209800" y="13052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39370</xdr:rowOff>
    </xdr:from>
    <xdr:to>
      <xdr:col>3</xdr:col>
      <xdr:colOff>142875</xdr:colOff>
      <xdr:row>76</xdr:row>
      <xdr:rowOff>56514</xdr:rowOff>
    </xdr:to>
    <xdr:cxnSp macro="">
      <xdr:nvCxnSpPr>
        <xdr:cNvPr id="378" name="直線コネクタ 377"/>
        <xdr:cNvCxnSpPr/>
      </xdr:nvCxnSpPr>
      <xdr:spPr>
        <a:xfrm flipV="1">
          <a:off x="1320800" y="130695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116205</xdr:rowOff>
    </xdr:from>
    <xdr:to>
      <xdr:col>7</xdr:col>
      <xdr:colOff>66675</xdr:colOff>
      <xdr:row>76</xdr:row>
      <xdr:rowOff>46355</xdr:rowOff>
    </xdr:to>
    <xdr:sp macro="" textlink="">
      <xdr:nvSpPr>
        <xdr:cNvPr id="388" name="円/楕円 387"/>
        <xdr:cNvSpPr/>
      </xdr:nvSpPr>
      <xdr:spPr>
        <a:xfrm>
          <a:off x="4775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88282</xdr:rowOff>
    </xdr:from>
    <xdr:ext cx="762000" cy="259045"/>
    <xdr:sp macro="" textlink="">
      <xdr:nvSpPr>
        <xdr:cNvPr id="389" name="公債費該当値テキスト"/>
        <xdr:cNvSpPr txBox="1"/>
      </xdr:nvSpPr>
      <xdr:spPr>
        <a:xfrm>
          <a:off x="49149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135255</xdr:rowOff>
    </xdr:from>
    <xdr:to>
      <xdr:col>5</xdr:col>
      <xdr:colOff>600075</xdr:colOff>
      <xdr:row>76</xdr:row>
      <xdr:rowOff>65405</xdr:rowOff>
    </xdr:to>
    <xdr:sp macro="" textlink="">
      <xdr:nvSpPr>
        <xdr:cNvPr id="390" name="円/楕円 389"/>
        <xdr:cNvSpPr/>
      </xdr:nvSpPr>
      <xdr:spPr>
        <a:xfrm>
          <a:off x="3937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50182</xdr:rowOff>
    </xdr:from>
    <xdr:ext cx="736600" cy="259045"/>
    <xdr:sp macro="" textlink="">
      <xdr:nvSpPr>
        <xdr:cNvPr id="391" name="テキスト ボックス 390"/>
        <xdr:cNvSpPr txBox="1"/>
      </xdr:nvSpPr>
      <xdr:spPr>
        <a:xfrm>
          <a:off x="3606800" y="130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142875</xdr:rowOff>
    </xdr:from>
    <xdr:to>
      <xdr:col>4</xdr:col>
      <xdr:colOff>396875</xdr:colOff>
      <xdr:row>76</xdr:row>
      <xdr:rowOff>73025</xdr:rowOff>
    </xdr:to>
    <xdr:sp macro="" textlink="">
      <xdr:nvSpPr>
        <xdr:cNvPr id="392" name="円/楕円 391"/>
        <xdr:cNvSpPr/>
      </xdr:nvSpPr>
      <xdr:spPr>
        <a:xfrm>
          <a:off x="3048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57802</xdr:rowOff>
    </xdr:from>
    <xdr:ext cx="762000" cy="259045"/>
    <xdr:sp macro="" textlink="">
      <xdr:nvSpPr>
        <xdr:cNvPr id="393" name="テキスト ボックス 392"/>
        <xdr:cNvSpPr txBox="1"/>
      </xdr:nvSpPr>
      <xdr:spPr>
        <a:xfrm>
          <a:off x="2717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160020</xdr:rowOff>
    </xdr:from>
    <xdr:to>
      <xdr:col>3</xdr:col>
      <xdr:colOff>193675</xdr:colOff>
      <xdr:row>76</xdr:row>
      <xdr:rowOff>90170</xdr:rowOff>
    </xdr:to>
    <xdr:sp macro="" textlink="">
      <xdr:nvSpPr>
        <xdr:cNvPr id="394" name="円/楕円 393"/>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74947</xdr:rowOff>
    </xdr:from>
    <xdr:ext cx="762000" cy="259045"/>
    <xdr:sp macro="" textlink="">
      <xdr:nvSpPr>
        <xdr:cNvPr id="395" name="テキスト ボックス 394"/>
        <xdr:cNvSpPr txBox="1"/>
      </xdr:nvSpPr>
      <xdr:spPr>
        <a:xfrm>
          <a:off x="1828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5714</xdr:rowOff>
    </xdr:from>
    <xdr:to>
      <xdr:col>1</xdr:col>
      <xdr:colOff>676275</xdr:colOff>
      <xdr:row>76</xdr:row>
      <xdr:rowOff>107314</xdr:rowOff>
    </xdr:to>
    <xdr:sp macro="" textlink="">
      <xdr:nvSpPr>
        <xdr:cNvPr id="396" name="円/楕円 395"/>
        <xdr:cNvSpPr/>
      </xdr:nvSpPr>
      <xdr:spPr>
        <a:xfrm>
          <a:off x="1270000" y="130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92091</xdr:rowOff>
    </xdr:from>
    <xdr:ext cx="762000" cy="259045"/>
    <xdr:sp macro="" textlink="">
      <xdr:nvSpPr>
        <xdr:cNvPr id="397" name="テキスト ボックス 396"/>
        <xdr:cNvSpPr txBox="1"/>
      </xdr:nvSpPr>
      <xdr:spPr>
        <a:xfrm>
          <a:off x="939800" y="131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社会保障関係経費の増加に伴う扶助費の上昇傾向等々に伴い、前年度と比較して</a:t>
          </a:r>
          <a:r>
            <a:rPr kumimoji="1" lang="en-US" altLang="ja-JP" sz="1300">
              <a:latin typeface="ＭＳ Ｐゴシック"/>
            </a:rPr>
            <a:t>1.7</a:t>
          </a:r>
          <a:r>
            <a:rPr kumimoji="1" lang="ja-JP" altLang="en-US" sz="1300">
              <a:latin typeface="ＭＳ Ｐゴシック"/>
            </a:rPr>
            <a:t>ポイント増加している。本市の財政状況を総合的に勘案しながら、事業の緊急性と優先度等を考慮すると共に、必要な事業規模及び費用対効果を十分に精査し、計画的に事業を進める必要がある。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143002</xdr:rowOff>
    </xdr:from>
    <xdr:to>
      <xdr:col>24</xdr:col>
      <xdr:colOff>31750</xdr:colOff>
      <xdr:row>78</xdr:row>
      <xdr:rowOff>49276</xdr:rowOff>
    </xdr:to>
    <xdr:cxnSp macro="">
      <xdr:nvCxnSpPr>
        <xdr:cNvPr id="428" name="直線コネクタ 427"/>
        <xdr:cNvCxnSpPr/>
      </xdr:nvCxnSpPr>
      <xdr:spPr>
        <a:xfrm>
          <a:off x="15671800" y="133446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69850</xdr:rowOff>
    </xdr:from>
    <xdr:to>
      <xdr:col>22</xdr:col>
      <xdr:colOff>565150</xdr:colOff>
      <xdr:row>77</xdr:row>
      <xdr:rowOff>143002</xdr:rowOff>
    </xdr:to>
    <xdr:cxnSp macro="">
      <xdr:nvCxnSpPr>
        <xdr:cNvPr id="431" name="直線コネクタ 430"/>
        <xdr:cNvCxnSpPr/>
      </xdr:nvCxnSpPr>
      <xdr:spPr>
        <a:xfrm>
          <a:off x="14782800" y="13271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69850</xdr:rowOff>
    </xdr:from>
    <xdr:to>
      <xdr:col>21</xdr:col>
      <xdr:colOff>361950</xdr:colOff>
      <xdr:row>77</xdr:row>
      <xdr:rowOff>92711</xdr:rowOff>
    </xdr:to>
    <xdr:cxnSp macro="">
      <xdr:nvCxnSpPr>
        <xdr:cNvPr id="434" name="直線コネクタ 433"/>
        <xdr:cNvCxnSpPr/>
      </xdr:nvCxnSpPr>
      <xdr:spPr>
        <a:xfrm flipV="1">
          <a:off x="13893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69850</xdr:rowOff>
    </xdr:from>
    <xdr:to>
      <xdr:col>20</xdr:col>
      <xdr:colOff>158750</xdr:colOff>
      <xdr:row>77</xdr:row>
      <xdr:rowOff>92711</xdr:rowOff>
    </xdr:to>
    <xdr:cxnSp macro="">
      <xdr:nvCxnSpPr>
        <xdr:cNvPr id="437" name="直線コネクタ 436"/>
        <xdr:cNvCxnSpPr/>
      </xdr:nvCxnSpPr>
      <xdr:spPr>
        <a:xfrm>
          <a:off x="13004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169926</xdr:rowOff>
    </xdr:from>
    <xdr:to>
      <xdr:col>24</xdr:col>
      <xdr:colOff>82550</xdr:colOff>
      <xdr:row>78</xdr:row>
      <xdr:rowOff>100076</xdr:rowOff>
    </xdr:to>
    <xdr:sp macro="" textlink="">
      <xdr:nvSpPr>
        <xdr:cNvPr id="447" name="円/楕円 446"/>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15003</xdr:rowOff>
    </xdr:from>
    <xdr:ext cx="762000" cy="259045"/>
    <xdr:sp macro="" textlink="">
      <xdr:nvSpPr>
        <xdr:cNvPr id="448" name="公債費以外該当値テキスト"/>
        <xdr:cNvSpPr txBox="1"/>
      </xdr:nvSpPr>
      <xdr:spPr>
        <a:xfrm>
          <a:off x="16598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92202</xdr:rowOff>
    </xdr:from>
    <xdr:to>
      <xdr:col>22</xdr:col>
      <xdr:colOff>615950</xdr:colOff>
      <xdr:row>78</xdr:row>
      <xdr:rowOff>22352</xdr:rowOff>
    </xdr:to>
    <xdr:sp macro="" textlink="">
      <xdr:nvSpPr>
        <xdr:cNvPr id="449" name="円/楕円 448"/>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32529</xdr:rowOff>
    </xdr:from>
    <xdr:ext cx="736600" cy="259045"/>
    <xdr:sp macro="" textlink="">
      <xdr:nvSpPr>
        <xdr:cNvPr id="450" name="テキスト ボックス 449"/>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19050</xdr:rowOff>
    </xdr:from>
    <xdr:to>
      <xdr:col>21</xdr:col>
      <xdr:colOff>412750</xdr:colOff>
      <xdr:row>77</xdr:row>
      <xdr:rowOff>120650</xdr:rowOff>
    </xdr:to>
    <xdr:sp macro="" textlink="">
      <xdr:nvSpPr>
        <xdr:cNvPr id="451" name="円/楕円 450"/>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130827</xdr:rowOff>
    </xdr:from>
    <xdr:ext cx="762000" cy="259045"/>
    <xdr:sp macro="" textlink="">
      <xdr:nvSpPr>
        <xdr:cNvPr id="452" name="テキスト ボックス 451"/>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53" name="円/楕円 452"/>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54" name="テキスト ボックス 453"/>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5" name="円/楕円 454"/>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130827</xdr:rowOff>
    </xdr:from>
    <xdr:ext cx="762000" cy="259045"/>
    <xdr:sp macro="" textlink="">
      <xdr:nvSpPr>
        <xdr:cNvPr id="456" name="テキスト ボックス 455"/>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広島県庄原市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81911</xdr:rowOff>
    </xdr:from>
    <xdr:to>
      <xdr:col>4</xdr:col>
      <xdr:colOff>1117600</xdr:colOff>
      <xdr:row>14</xdr:row>
      <xdr:rowOff>102698</xdr:rowOff>
    </xdr:to>
    <xdr:cxnSp macro="">
      <xdr:nvCxnSpPr>
        <xdr:cNvPr id="52" name="直線コネクタ 51"/>
        <xdr:cNvCxnSpPr/>
      </xdr:nvCxnSpPr>
      <xdr:spPr bwMode="auto">
        <a:xfrm flipV="1">
          <a:off x="5003800" y="2529836"/>
          <a:ext cx="647700" cy="2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102698</xdr:rowOff>
    </xdr:from>
    <xdr:to>
      <xdr:col>4</xdr:col>
      <xdr:colOff>469900</xdr:colOff>
      <xdr:row>14</xdr:row>
      <xdr:rowOff>169024</xdr:rowOff>
    </xdr:to>
    <xdr:cxnSp macro="">
      <xdr:nvCxnSpPr>
        <xdr:cNvPr id="55" name="直線コネクタ 54"/>
        <xdr:cNvCxnSpPr/>
      </xdr:nvCxnSpPr>
      <xdr:spPr bwMode="auto">
        <a:xfrm flipV="1">
          <a:off x="4305300" y="2550623"/>
          <a:ext cx="698500" cy="6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60668</xdr:rowOff>
    </xdr:from>
    <xdr:to>
      <xdr:col>3</xdr:col>
      <xdr:colOff>904875</xdr:colOff>
      <xdr:row>14</xdr:row>
      <xdr:rowOff>169024</xdr:rowOff>
    </xdr:to>
    <xdr:cxnSp macro="">
      <xdr:nvCxnSpPr>
        <xdr:cNvPr id="58" name="直線コネクタ 57"/>
        <xdr:cNvCxnSpPr/>
      </xdr:nvCxnSpPr>
      <xdr:spPr bwMode="auto">
        <a:xfrm>
          <a:off x="3606800" y="2508593"/>
          <a:ext cx="698500" cy="108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9233</xdr:rowOff>
    </xdr:from>
    <xdr:to>
      <xdr:col>3</xdr:col>
      <xdr:colOff>206375</xdr:colOff>
      <xdr:row>14</xdr:row>
      <xdr:rowOff>60668</xdr:rowOff>
    </xdr:to>
    <xdr:cxnSp macro="">
      <xdr:nvCxnSpPr>
        <xdr:cNvPr id="61" name="直線コネクタ 60"/>
        <xdr:cNvCxnSpPr/>
      </xdr:nvCxnSpPr>
      <xdr:spPr bwMode="auto">
        <a:xfrm>
          <a:off x="2908300" y="2457158"/>
          <a:ext cx="698500" cy="51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31111</xdr:rowOff>
    </xdr:from>
    <xdr:to>
      <xdr:col>5</xdr:col>
      <xdr:colOff>34925</xdr:colOff>
      <xdr:row>14</xdr:row>
      <xdr:rowOff>132711</xdr:rowOff>
    </xdr:to>
    <xdr:sp macro="" textlink="">
      <xdr:nvSpPr>
        <xdr:cNvPr id="71" name="円/楕円 70"/>
        <xdr:cNvSpPr/>
      </xdr:nvSpPr>
      <xdr:spPr bwMode="auto">
        <a:xfrm>
          <a:off x="5600700" y="247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47638</xdr:rowOff>
    </xdr:from>
    <xdr:ext cx="762000" cy="259045"/>
    <xdr:sp macro="" textlink="">
      <xdr:nvSpPr>
        <xdr:cNvPr id="72" name="人口1人当たり決算額の推移該当値テキスト130"/>
        <xdr:cNvSpPr txBox="1"/>
      </xdr:nvSpPr>
      <xdr:spPr>
        <a:xfrm>
          <a:off x="5740400" y="2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126,178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51898</xdr:rowOff>
    </xdr:from>
    <xdr:to>
      <xdr:col>4</xdr:col>
      <xdr:colOff>520700</xdr:colOff>
      <xdr:row>14</xdr:row>
      <xdr:rowOff>153498</xdr:rowOff>
    </xdr:to>
    <xdr:sp macro="" textlink="">
      <xdr:nvSpPr>
        <xdr:cNvPr id="73" name="円/楕円 72"/>
        <xdr:cNvSpPr/>
      </xdr:nvSpPr>
      <xdr:spPr bwMode="auto">
        <a:xfrm>
          <a:off x="4953000" y="2499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163675</xdr:rowOff>
    </xdr:from>
    <xdr:ext cx="736600" cy="259045"/>
    <xdr:sp macro="" textlink="">
      <xdr:nvSpPr>
        <xdr:cNvPr id="74" name="テキスト ボックス 73"/>
        <xdr:cNvSpPr txBox="1"/>
      </xdr:nvSpPr>
      <xdr:spPr>
        <a:xfrm>
          <a:off x="4622800" y="2268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124,905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118224</xdr:rowOff>
    </xdr:from>
    <xdr:to>
      <xdr:col>3</xdr:col>
      <xdr:colOff>955675</xdr:colOff>
      <xdr:row>15</xdr:row>
      <xdr:rowOff>48374</xdr:rowOff>
    </xdr:to>
    <xdr:sp macro="" textlink="">
      <xdr:nvSpPr>
        <xdr:cNvPr id="75" name="円/楕円 74"/>
        <xdr:cNvSpPr/>
      </xdr:nvSpPr>
      <xdr:spPr bwMode="auto">
        <a:xfrm>
          <a:off x="4254500" y="256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58551</xdr:rowOff>
    </xdr:from>
    <xdr:ext cx="762000" cy="259045"/>
    <xdr:sp macro="" textlink="">
      <xdr:nvSpPr>
        <xdr:cNvPr id="76" name="テキスト ボックス 75"/>
        <xdr:cNvSpPr txBox="1"/>
      </xdr:nvSpPr>
      <xdr:spPr>
        <a:xfrm>
          <a:off x="3924300" y="233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120,843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9868</xdr:rowOff>
    </xdr:from>
    <xdr:to>
      <xdr:col>3</xdr:col>
      <xdr:colOff>257175</xdr:colOff>
      <xdr:row>14</xdr:row>
      <xdr:rowOff>111468</xdr:rowOff>
    </xdr:to>
    <xdr:sp macro="" textlink="">
      <xdr:nvSpPr>
        <xdr:cNvPr id="77" name="円/楕円 76"/>
        <xdr:cNvSpPr/>
      </xdr:nvSpPr>
      <xdr:spPr bwMode="auto">
        <a:xfrm>
          <a:off x="3556000" y="245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121645</xdr:rowOff>
    </xdr:from>
    <xdr:ext cx="762000" cy="259045"/>
    <xdr:sp macro="" textlink="">
      <xdr:nvSpPr>
        <xdr:cNvPr id="78" name="テキスト ボックス 77"/>
        <xdr:cNvSpPr txBox="1"/>
      </xdr:nvSpPr>
      <xdr:spPr>
        <a:xfrm>
          <a:off x="3225800" y="222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127,479</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129883</xdr:rowOff>
    </xdr:from>
    <xdr:to>
      <xdr:col>2</xdr:col>
      <xdr:colOff>692150</xdr:colOff>
      <xdr:row>14</xdr:row>
      <xdr:rowOff>60033</xdr:rowOff>
    </xdr:to>
    <xdr:sp macro="" textlink="">
      <xdr:nvSpPr>
        <xdr:cNvPr id="79" name="円/楕円 78"/>
        <xdr:cNvSpPr/>
      </xdr:nvSpPr>
      <xdr:spPr bwMode="auto">
        <a:xfrm>
          <a:off x="2857500" y="2406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70210</xdr:rowOff>
    </xdr:from>
    <xdr:ext cx="762000" cy="259045"/>
    <xdr:sp macro="" textlink="">
      <xdr:nvSpPr>
        <xdr:cNvPr id="80" name="テキスト ボックス 79"/>
        <xdr:cNvSpPr txBox="1"/>
      </xdr:nvSpPr>
      <xdr:spPr>
        <a:xfrm>
          <a:off x="2527300" y="217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130,629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170728</xdr:rowOff>
    </xdr:from>
    <xdr:to>
      <xdr:col>4</xdr:col>
      <xdr:colOff>1117600</xdr:colOff>
      <xdr:row>37</xdr:row>
      <xdr:rowOff>184805</xdr:rowOff>
    </xdr:to>
    <xdr:cxnSp macro="">
      <xdr:nvCxnSpPr>
        <xdr:cNvPr id="114" name="直線コネクタ 113"/>
        <xdr:cNvCxnSpPr/>
      </xdr:nvCxnSpPr>
      <xdr:spPr bwMode="auto">
        <a:xfrm>
          <a:off x="5003800" y="7295428"/>
          <a:ext cx="647700" cy="14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149513</xdr:rowOff>
    </xdr:from>
    <xdr:to>
      <xdr:col>4</xdr:col>
      <xdr:colOff>469900</xdr:colOff>
      <xdr:row>37</xdr:row>
      <xdr:rowOff>170728</xdr:rowOff>
    </xdr:to>
    <xdr:cxnSp macro="">
      <xdr:nvCxnSpPr>
        <xdr:cNvPr id="117" name="直線コネクタ 116"/>
        <xdr:cNvCxnSpPr/>
      </xdr:nvCxnSpPr>
      <xdr:spPr bwMode="auto">
        <a:xfrm>
          <a:off x="4305300" y="7274213"/>
          <a:ext cx="698500" cy="21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114530</xdr:rowOff>
    </xdr:from>
    <xdr:to>
      <xdr:col>3</xdr:col>
      <xdr:colOff>904875</xdr:colOff>
      <xdr:row>37</xdr:row>
      <xdr:rowOff>149513</xdr:rowOff>
    </xdr:to>
    <xdr:cxnSp macro="">
      <xdr:nvCxnSpPr>
        <xdr:cNvPr id="120" name="直線コネクタ 119"/>
        <xdr:cNvCxnSpPr/>
      </xdr:nvCxnSpPr>
      <xdr:spPr bwMode="auto">
        <a:xfrm>
          <a:off x="3606800" y="7239230"/>
          <a:ext cx="698500" cy="3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114530</xdr:rowOff>
    </xdr:from>
    <xdr:to>
      <xdr:col>3</xdr:col>
      <xdr:colOff>206375</xdr:colOff>
      <xdr:row>37</xdr:row>
      <xdr:rowOff>138640</xdr:rowOff>
    </xdr:to>
    <xdr:cxnSp macro="">
      <xdr:nvCxnSpPr>
        <xdr:cNvPr id="123" name="直線コネクタ 122"/>
        <xdr:cNvCxnSpPr/>
      </xdr:nvCxnSpPr>
      <xdr:spPr bwMode="auto">
        <a:xfrm flipV="1">
          <a:off x="2908300" y="7239230"/>
          <a:ext cx="698500" cy="24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134005</xdr:rowOff>
    </xdr:from>
    <xdr:to>
      <xdr:col>5</xdr:col>
      <xdr:colOff>34925</xdr:colOff>
      <xdr:row>37</xdr:row>
      <xdr:rowOff>235605</xdr:rowOff>
    </xdr:to>
    <xdr:sp macro="" textlink="">
      <xdr:nvSpPr>
        <xdr:cNvPr id="133" name="円/楕円 132"/>
        <xdr:cNvSpPr/>
      </xdr:nvSpPr>
      <xdr:spPr bwMode="auto">
        <a:xfrm>
          <a:off x="5600700" y="725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150532</xdr:rowOff>
    </xdr:from>
    <xdr:ext cx="762000" cy="259045"/>
    <xdr:sp macro="" textlink="">
      <xdr:nvSpPr>
        <xdr:cNvPr id="134" name="人口1人当たり決算額の推移該当値テキスト445"/>
        <xdr:cNvSpPr txBox="1"/>
      </xdr:nvSpPr>
      <xdr:spPr>
        <a:xfrm>
          <a:off x="5740400" y="71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64,828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119928</xdr:rowOff>
    </xdr:from>
    <xdr:to>
      <xdr:col>4</xdr:col>
      <xdr:colOff>520700</xdr:colOff>
      <xdr:row>37</xdr:row>
      <xdr:rowOff>221528</xdr:rowOff>
    </xdr:to>
    <xdr:sp macro="" textlink="">
      <xdr:nvSpPr>
        <xdr:cNvPr id="135" name="円/楕円 134"/>
        <xdr:cNvSpPr/>
      </xdr:nvSpPr>
      <xdr:spPr bwMode="auto">
        <a:xfrm>
          <a:off x="4953000" y="724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60255</xdr:rowOff>
    </xdr:from>
    <xdr:ext cx="736600" cy="259045"/>
    <xdr:sp macro="" textlink="">
      <xdr:nvSpPr>
        <xdr:cNvPr id="136" name="テキスト ボックス 135"/>
        <xdr:cNvSpPr txBox="1"/>
      </xdr:nvSpPr>
      <xdr:spPr>
        <a:xfrm>
          <a:off x="4622800" y="70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68,523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98713</xdr:rowOff>
    </xdr:from>
    <xdr:to>
      <xdr:col>3</xdr:col>
      <xdr:colOff>955675</xdr:colOff>
      <xdr:row>37</xdr:row>
      <xdr:rowOff>200313</xdr:rowOff>
    </xdr:to>
    <xdr:sp macro="" textlink="">
      <xdr:nvSpPr>
        <xdr:cNvPr id="137" name="円/楕円 136"/>
        <xdr:cNvSpPr/>
      </xdr:nvSpPr>
      <xdr:spPr bwMode="auto">
        <a:xfrm>
          <a:off x="4254500" y="722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39040</xdr:rowOff>
    </xdr:from>
    <xdr:ext cx="762000" cy="259045"/>
    <xdr:sp macro="" textlink="">
      <xdr:nvSpPr>
        <xdr:cNvPr id="138" name="テキスト ボックス 137"/>
        <xdr:cNvSpPr txBox="1"/>
      </xdr:nvSpPr>
      <xdr:spPr>
        <a:xfrm>
          <a:off x="3924300" y="699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74,091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63730</xdr:rowOff>
    </xdr:from>
    <xdr:to>
      <xdr:col>3</xdr:col>
      <xdr:colOff>257175</xdr:colOff>
      <xdr:row>37</xdr:row>
      <xdr:rowOff>165330</xdr:rowOff>
    </xdr:to>
    <xdr:sp macro="" textlink="">
      <xdr:nvSpPr>
        <xdr:cNvPr id="139" name="円/楕円 138"/>
        <xdr:cNvSpPr/>
      </xdr:nvSpPr>
      <xdr:spPr bwMode="auto">
        <a:xfrm>
          <a:off x="3556000" y="71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4057</xdr:rowOff>
    </xdr:from>
    <xdr:ext cx="762000" cy="259045"/>
    <xdr:sp macro="" textlink="">
      <xdr:nvSpPr>
        <xdr:cNvPr id="140" name="テキスト ボックス 139"/>
        <xdr:cNvSpPr txBox="1"/>
      </xdr:nvSpPr>
      <xdr:spPr>
        <a:xfrm>
          <a:off x="3225800" y="695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83,273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87840</xdr:rowOff>
    </xdr:from>
    <xdr:to>
      <xdr:col>2</xdr:col>
      <xdr:colOff>692150</xdr:colOff>
      <xdr:row>37</xdr:row>
      <xdr:rowOff>189440</xdr:rowOff>
    </xdr:to>
    <xdr:sp macro="" textlink="">
      <xdr:nvSpPr>
        <xdr:cNvPr id="141" name="円/楕円 140"/>
        <xdr:cNvSpPr/>
      </xdr:nvSpPr>
      <xdr:spPr bwMode="auto">
        <a:xfrm>
          <a:off x="2857500" y="721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28167</xdr:rowOff>
    </xdr:from>
    <xdr:ext cx="762000" cy="259045"/>
    <xdr:sp macro="" textlink="">
      <xdr:nvSpPr>
        <xdr:cNvPr id="142" name="テキスト ボックス 141"/>
        <xdr:cNvSpPr txBox="1"/>
      </xdr:nvSpPr>
      <xdr:spPr>
        <a:xfrm>
          <a:off x="2527300" y="69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2268</xdr:rowOff>
    </xdr:from>
    <xdr:to>
      <xdr:col>6</xdr:col>
      <xdr:colOff>511175</xdr:colOff>
      <xdr:row>34</xdr:row>
      <xdr:rowOff>31058</xdr:rowOff>
    </xdr:to>
    <xdr:cxnSp macro="">
      <xdr:nvCxnSpPr>
        <xdr:cNvPr id="65" name="直線コネクタ 64"/>
        <xdr:cNvCxnSpPr/>
      </xdr:nvCxnSpPr>
      <xdr:spPr>
        <a:xfrm flipV="1">
          <a:off x="3797300" y="5831568"/>
          <a:ext cx="838200" cy="2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31058</xdr:rowOff>
    </xdr:from>
    <xdr:to>
      <xdr:col>5</xdr:col>
      <xdr:colOff>358775</xdr:colOff>
      <xdr:row>34</xdr:row>
      <xdr:rowOff>38559</xdr:rowOff>
    </xdr:to>
    <xdr:cxnSp macro="">
      <xdr:nvCxnSpPr>
        <xdr:cNvPr id="68" name="直線コネクタ 67"/>
        <xdr:cNvCxnSpPr/>
      </xdr:nvCxnSpPr>
      <xdr:spPr>
        <a:xfrm flipV="1">
          <a:off x="2908300" y="5860358"/>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127884</xdr:rowOff>
    </xdr:from>
    <xdr:to>
      <xdr:col>4</xdr:col>
      <xdr:colOff>155575</xdr:colOff>
      <xdr:row>34</xdr:row>
      <xdr:rowOff>38559</xdr:rowOff>
    </xdr:to>
    <xdr:cxnSp macro="">
      <xdr:nvCxnSpPr>
        <xdr:cNvPr id="71" name="直線コネクタ 70"/>
        <xdr:cNvCxnSpPr/>
      </xdr:nvCxnSpPr>
      <xdr:spPr>
        <a:xfrm>
          <a:off x="2019300" y="5785734"/>
          <a:ext cx="8890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119412</xdr:rowOff>
    </xdr:from>
    <xdr:to>
      <xdr:col>2</xdr:col>
      <xdr:colOff>638175</xdr:colOff>
      <xdr:row>33</xdr:row>
      <xdr:rowOff>127884</xdr:rowOff>
    </xdr:to>
    <xdr:cxnSp macro="">
      <xdr:nvCxnSpPr>
        <xdr:cNvPr id="74" name="直線コネクタ 73"/>
        <xdr:cNvCxnSpPr/>
      </xdr:nvCxnSpPr>
      <xdr:spPr>
        <a:xfrm>
          <a:off x="1130300" y="5777262"/>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122918</xdr:rowOff>
    </xdr:from>
    <xdr:to>
      <xdr:col>6</xdr:col>
      <xdr:colOff>561975</xdr:colOff>
      <xdr:row>34</xdr:row>
      <xdr:rowOff>53068</xdr:rowOff>
    </xdr:to>
    <xdr:sp macro="" textlink="">
      <xdr:nvSpPr>
        <xdr:cNvPr id="84" name="円/楕円 83"/>
        <xdr:cNvSpPr/>
      </xdr:nvSpPr>
      <xdr:spPr>
        <a:xfrm>
          <a:off x="4584700" y="5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145795</xdr:rowOff>
    </xdr:from>
    <xdr:ext cx="599010" cy="259045"/>
    <xdr:sp macro="" textlink="">
      <xdr:nvSpPr>
        <xdr:cNvPr id="85" name="人件費該当値テキスト"/>
        <xdr:cNvSpPr txBox="1"/>
      </xdr:nvSpPr>
      <xdr:spPr>
        <a:xfrm>
          <a:off x="4686300" y="563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109,619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151708</xdr:rowOff>
    </xdr:from>
    <xdr:to>
      <xdr:col>5</xdr:col>
      <xdr:colOff>409575</xdr:colOff>
      <xdr:row>34</xdr:row>
      <xdr:rowOff>81858</xdr:rowOff>
    </xdr:to>
    <xdr:sp macro="" textlink="">
      <xdr:nvSpPr>
        <xdr:cNvPr id="86" name="円/楕円 85"/>
        <xdr:cNvSpPr/>
      </xdr:nvSpPr>
      <xdr:spPr>
        <a:xfrm>
          <a:off x="3746500" y="58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98385</xdr:rowOff>
    </xdr:from>
    <xdr:ext cx="599010" cy="259045"/>
    <xdr:sp macro="" textlink="">
      <xdr:nvSpPr>
        <xdr:cNvPr id="87" name="テキスト ボックス 86"/>
        <xdr:cNvSpPr txBox="1"/>
      </xdr:nvSpPr>
      <xdr:spPr>
        <a:xfrm>
          <a:off x="3497794" y="558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107,604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159209</xdr:rowOff>
    </xdr:from>
    <xdr:to>
      <xdr:col>4</xdr:col>
      <xdr:colOff>206375</xdr:colOff>
      <xdr:row>34</xdr:row>
      <xdr:rowOff>89359</xdr:rowOff>
    </xdr:to>
    <xdr:sp macro="" textlink="">
      <xdr:nvSpPr>
        <xdr:cNvPr id="88" name="円/楕円 87"/>
        <xdr:cNvSpPr/>
      </xdr:nvSpPr>
      <xdr:spPr>
        <a:xfrm>
          <a:off x="2857500" y="58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105886</xdr:rowOff>
    </xdr:from>
    <xdr:ext cx="599010" cy="259045"/>
    <xdr:sp macro="" textlink="">
      <xdr:nvSpPr>
        <xdr:cNvPr id="89" name="テキスト ボックス 88"/>
        <xdr:cNvSpPr txBox="1"/>
      </xdr:nvSpPr>
      <xdr:spPr>
        <a:xfrm>
          <a:off x="2608794" y="559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107,079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77084</xdr:rowOff>
    </xdr:from>
    <xdr:to>
      <xdr:col>3</xdr:col>
      <xdr:colOff>3175</xdr:colOff>
      <xdr:row>34</xdr:row>
      <xdr:rowOff>7234</xdr:rowOff>
    </xdr:to>
    <xdr:sp macro="" textlink="">
      <xdr:nvSpPr>
        <xdr:cNvPr id="90" name="円/楕円 89"/>
        <xdr:cNvSpPr/>
      </xdr:nvSpPr>
      <xdr:spPr>
        <a:xfrm>
          <a:off x="1968500" y="573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23761</xdr:rowOff>
    </xdr:from>
    <xdr:ext cx="599010" cy="259045"/>
    <xdr:sp macro="" textlink="">
      <xdr:nvSpPr>
        <xdr:cNvPr id="91" name="テキスト ボックス 90"/>
        <xdr:cNvSpPr txBox="1"/>
      </xdr:nvSpPr>
      <xdr:spPr>
        <a:xfrm>
          <a:off x="1719794" y="55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112,827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68612</xdr:rowOff>
    </xdr:from>
    <xdr:to>
      <xdr:col>1</xdr:col>
      <xdr:colOff>485775</xdr:colOff>
      <xdr:row>33</xdr:row>
      <xdr:rowOff>170212</xdr:rowOff>
    </xdr:to>
    <xdr:sp macro="" textlink="">
      <xdr:nvSpPr>
        <xdr:cNvPr id="92" name="円/楕円 91"/>
        <xdr:cNvSpPr/>
      </xdr:nvSpPr>
      <xdr:spPr>
        <a:xfrm>
          <a:off x="1079500" y="57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15289</xdr:rowOff>
    </xdr:from>
    <xdr:ext cx="599010" cy="259045"/>
    <xdr:sp macro="" textlink="">
      <xdr:nvSpPr>
        <xdr:cNvPr id="93" name="テキスト ボックス 92"/>
        <xdr:cNvSpPr txBox="1"/>
      </xdr:nvSpPr>
      <xdr:spPr>
        <a:xfrm>
          <a:off x="830794" y="550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93599</xdr:rowOff>
    </xdr:from>
    <xdr:to>
      <xdr:col>6</xdr:col>
      <xdr:colOff>511175</xdr:colOff>
      <xdr:row>54</xdr:row>
      <xdr:rowOff>18111</xdr:rowOff>
    </xdr:to>
    <xdr:cxnSp macro="">
      <xdr:nvCxnSpPr>
        <xdr:cNvPr id="123" name="直線コネクタ 122"/>
        <xdr:cNvCxnSpPr/>
      </xdr:nvCxnSpPr>
      <xdr:spPr>
        <a:xfrm flipV="1">
          <a:off x="3797300" y="9180449"/>
          <a:ext cx="838200" cy="9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18111</xdr:rowOff>
    </xdr:from>
    <xdr:to>
      <xdr:col>5</xdr:col>
      <xdr:colOff>358775</xdr:colOff>
      <xdr:row>54</xdr:row>
      <xdr:rowOff>91707</xdr:rowOff>
    </xdr:to>
    <xdr:cxnSp macro="">
      <xdr:nvCxnSpPr>
        <xdr:cNvPr id="126" name="直線コネクタ 125"/>
        <xdr:cNvCxnSpPr/>
      </xdr:nvCxnSpPr>
      <xdr:spPr>
        <a:xfrm flipV="1">
          <a:off x="2908300" y="9276411"/>
          <a:ext cx="8890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91707</xdr:rowOff>
    </xdr:from>
    <xdr:to>
      <xdr:col>4</xdr:col>
      <xdr:colOff>155575</xdr:colOff>
      <xdr:row>54</xdr:row>
      <xdr:rowOff>92291</xdr:rowOff>
    </xdr:to>
    <xdr:cxnSp macro="">
      <xdr:nvCxnSpPr>
        <xdr:cNvPr id="129" name="直線コネクタ 128"/>
        <xdr:cNvCxnSpPr/>
      </xdr:nvCxnSpPr>
      <xdr:spPr>
        <a:xfrm flipV="1">
          <a:off x="2019300" y="9350007"/>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163411</xdr:rowOff>
    </xdr:from>
    <xdr:to>
      <xdr:col>2</xdr:col>
      <xdr:colOff>638175</xdr:colOff>
      <xdr:row>54</xdr:row>
      <xdr:rowOff>92291</xdr:rowOff>
    </xdr:to>
    <xdr:cxnSp macro="">
      <xdr:nvCxnSpPr>
        <xdr:cNvPr id="132" name="直線コネクタ 131"/>
        <xdr:cNvCxnSpPr/>
      </xdr:nvCxnSpPr>
      <xdr:spPr>
        <a:xfrm>
          <a:off x="1130300" y="9250261"/>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42799</xdr:rowOff>
    </xdr:from>
    <xdr:to>
      <xdr:col>6</xdr:col>
      <xdr:colOff>561975</xdr:colOff>
      <xdr:row>53</xdr:row>
      <xdr:rowOff>144399</xdr:rowOff>
    </xdr:to>
    <xdr:sp macro="" textlink="">
      <xdr:nvSpPr>
        <xdr:cNvPr id="142" name="円/楕円 141"/>
        <xdr:cNvSpPr/>
      </xdr:nvSpPr>
      <xdr:spPr>
        <a:xfrm>
          <a:off x="4584700" y="912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65676</xdr:rowOff>
    </xdr:from>
    <xdr:ext cx="599010" cy="259045"/>
    <xdr:sp macro="" textlink="">
      <xdr:nvSpPr>
        <xdr:cNvPr id="143" name="物件費該当値テキスト"/>
        <xdr:cNvSpPr txBox="1"/>
      </xdr:nvSpPr>
      <xdr:spPr>
        <a:xfrm>
          <a:off x="4686300" y="89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107,130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138761</xdr:rowOff>
    </xdr:from>
    <xdr:to>
      <xdr:col>5</xdr:col>
      <xdr:colOff>409575</xdr:colOff>
      <xdr:row>54</xdr:row>
      <xdr:rowOff>68911</xdr:rowOff>
    </xdr:to>
    <xdr:sp macro="" textlink="">
      <xdr:nvSpPr>
        <xdr:cNvPr id="144" name="円/楕円 143"/>
        <xdr:cNvSpPr/>
      </xdr:nvSpPr>
      <xdr:spPr>
        <a:xfrm>
          <a:off x="3746500" y="92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85438</xdr:rowOff>
    </xdr:from>
    <xdr:ext cx="534377" cy="259045"/>
    <xdr:sp macro="" textlink="">
      <xdr:nvSpPr>
        <xdr:cNvPr id="145" name="テキスト ボックス 144"/>
        <xdr:cNvSpPr txBox="1"/>
      </xdr:nvSpPr>
      <xdr:spPr>
        <a:xfrm>
          <a:off x="3530111" y="900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99,574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40907</xdr:rowOff>
    </xdr:from>
    <xdr:to>
      <xdr:col>4</xdr:col>
      <xdr:colOff>206375</xdr:colOff>
      <xdr:row>54</xdr:row>
      <xdr:rowOff>142507</xdr:rowOff>
    </xdr:to>
    <xdr:sp macro="" textlink="">
      <xdr:nvSpPr>
        <xdr:cNvPr id="146" name="円/楕円 145"/>
        <xdr:cNvSpPr/>
      </xdr:nvSpPr>
      <xdr:spPr>
        <a:xfrm>
          <a:off x="2857500" y="92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159034</xdr:rowOff>
    </xdr:from>
    <xdr:ext cx="534377" cy="259045"/>
    <xdr:sp macro="" textlink="">
      <xdr:nvSpPr>
        <xdr:cNvPr id="147" name="テキスト ボックス 146"/>
        <xdr:cNvSpPr txBox="1"/>
      </xdr:nvSpPr>
      <xdr:spPr>
        <a:xfrm>
          <a:off x="2641111" y="907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93,779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41491</xdr:rowOff>
    </xdr:from>
    <xdr:to>
      <xdr:col>3</xdr:col>
      <xdr:colOff>3175</xdr:colOff>
      <xdr:row>54</xdr:row>
      <xdr:rowOff>143091</xdr:rowOff>
    </xdr:to>
    <xdr:sp macro="" textlink="">
      <xdr:nvSpPr>
        <xdr:cNvPr id="148" name="円/楕円 147"/>
        <xdr:cNvSpPr/>
      </xdr:nvSpPr>
      <xdr:spPr>
        <a:xfrm>
          <a:off x="1968500" y="92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159618</xdr:rowOff>
    </xdr:from>
    <xdr:ext cx="534377" cy="259045"/>
    <xdr:sp macro="" textlink="">
      <xdr:nvSpPr>
        <xdr:cNvPr id="149" name="テキスト ボックス 148"/>
        <xdr:cNvSpPr txBox="1"/>
      </xdr:nvSpPr>
      <xdr:spPr>
        <a:xfrm>
          <a:off x="1752111" y="90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93,733</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112611</xdr:rowOff>
    </xdr:from>
    <xdr:to>
      <xdr:col>1</xdr:col>
      <xdr:colOff>485775</xdr:colOff>
      <xdr:row>54</xdr:row>
      <xdr:rowOff>42761</xdr:rowOff>
    </xdr:to>
    <xdr:sp macro="" textlink="">
      <xdr:nvSpPr>
        <xdr:cNvPr id="150" name="円/楕円 149"/>
        <xdr:cNvSpPr/>
      </xdr:nvSpPr>
      <xdr:spPr>
        <a:xfrm>
          <a:off x="1079500" y="91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59288</xdr:rowOff>
    </xdr:from>
    <xdr:ext cx="599010" cy="259045"/>
    <xdr:sp macro="" textlink="">
      <xdr:nvSpPr>
        <xdr:cNvPr id="151" name="テキスト ボックス 150"/>
        <xdr:cNvSpPr txBox="1"/>
      </xdr:nvSpPr>
      <xdr:spPr>
        <a:xfrm>
          <a:off x="830794" y="897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107468</xdr:rowOff>
    </xdr:from>
    <xdr:to>
      <xdr:col>6</xdr:col>
      <xdr:colOff>511175</xdr:colOff>
      <xdr:row>78</xdr:row>
      <xdr:rowOff>121983</xdr:rowOff>
    </xdr:to>
    <xdr:cxnSp macro="">
      <xdr:nvCxnSpPr>
        <xdr:cNvPr id="180" name="直線コネクタ 179"/>
        <xdr:cNvCxnSpPr/>
      </xdr:nvCxnSpPr>
      <xdr:spPr>
        <a:xfrm>
          <a:off x="3797300" y="13480568"/>
          <a:ext cx="8382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107468</xdr:rowOff>
    </xdr:from>
    <xdr:to>
      <xdr:col>5</xdr:col>
      <xdr:colOff>358775</xdr:colOff>
      <xdr:row>78</xdr:row>
      <xdr:rowOff>133756</xdr:rowOff>
    </xdr:to>
    <xdr:cxnSp macro="">
      <xdr:nvCxnSpPr>
        <xdr:cNvPr id="183" name="直線コネクタ 182"/>
        <xdr:cNvCxnSpPr/>
      </xdr:nvCxnSpPr>
      <xdr:spPr>
        <a:xfrm flipV="1">
          <a:off x="2908300" y="13480568"/>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117297</xdr:rowOff>
    </xdr:from>
    <xdr:to>
      <xdr:col>4</xdr:col>
      <xdr:colOff>155575</xdr:colOff>
      <xdr:row>78</xdr:row>
      <xdr:rowOff>133756</xdr:rowOff>
    </xdr:to>
    <xdr:cxnSp macro="">
      <xdr:nvCxnSpPr>
        <xdr:cNvPr id="186" name="直線コネクタ 185"/>
        <xdr:cNvCxnSpPr/>
      </xdr:nvCxnSpPr>
      <xdr:spPr>
        <a:xfrm>
          <a:off x="2019300" y="1349039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117297</xdr:rowOff>
    </xdr:from>
    <xdr:to>
      <xdr:col>2</xdr:col>
      <xdr:colOff>638175</xdr:colOff>
      <xdr:row>78</xdr:row>
      <xdr:rowOff>121907</xdr:rowOff>
    </xdr:to>
    <xdr:cxnSp macro="">
      <xdr:nvCxnSpPr>
        <xdr:cNvPr id="189" name="直線コネクタ 188"/>
        <xdr:cNvCxnSpPr/>
      </xdr:nvCxnSpPr>
      <xdr:spPr>
        <a:xfrm flipV="1">
          <a:off x="1130300" y="13490397"/>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71183</xdr:rowOff>
    </xdr:from>
    <xdr:to>
      <xdr:col>6</xdr:col>
      <xdr:colOff>561975</xdr:colOff>
      <xdr:row>79</xdr:row>
      <xdr:rowOff>1333</xdr:rowOff>
    </xdr:to>
    <xdr:sp macro="" textlink="">
      <xdr:nvSpPr>
        <xdr:cNvPr id="199" name="円/楕円 198"/>
        <xdr:cNvSpPr/>
      </xdr:nvSpPr>
      <xdr:spPr>
        <a:xfrm>
          <a:off x="45847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157560</xdr:rowOff>
    </xdr:from>
    <xdr:ext cx="469744" cy="259045"/>
    <xdr:sp macro="" textlink="">
      <xdr:nvSpPr>
        <xdr:cNvPr id="200" name="維持補修費該当値テキスト"/>
        <xdr:cNvSpPr txBox="1"/>
      </xdr:nvSpPr>
      <xdr:spPr>
        <a:xfrm>
          <a:off x="4686300" y="133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56668</xdr:rowOff>
    </xdr:from>
    <xdr:to>
      <xdr:col>5</xdr:col>
      <xdr:colOff>409575</xdr:colOff>
      <xdr:row>78</xdr:row>
      <xdr:rowOff>158268</xdr:rowOff>
    </xdr:to>
    <xdr:sp macro="" textlink="">
      <xdr:nvSpPr>
        <xdr:cNvPr id="201" name="円/楕円 200"/>
        <xdr:cNvSpPr/>
      </xdr:nvSpPr>
      <xdr:spPr>
        <a:xfrm>
          <a:off x="3746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149395</xdr:rowOff>
    </xdr:from>
    <xdr:ext cx="469744" cy="259045"/>
    <xdr:sp macro="" textlink="">
      <xdr:nvSpPr>
        <xdr:cNvPr id="202" name="テキスト ボックス 201"/>
        <xdr:cNvSpPr txBox="1"/>
      </xdr:nvSpPr>
      <xdr:spPr>
        <a:xfrm>
          <a:off x="3562427"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82956</xdr:rowOff>
    </xdr:from>
    <xdr:to>
      <xdr:col>4</xdr:col>
      <xdr:colOff>206375</xdr:colOff>
      <xdr:row>79</xdr:row>
      <xdr:rowOff>13106</xdr:rowOff>
    </xdr:to>
    <xdr:sp macro="" textlink="">
      <xdr:nvSpPr>
        <xdr:cNvPr id="203" name="円/楕円 202"/>
        <xdr:cNvSpPr/>
      </xdr:nvSpPr>
      <xdr:spPr>
        <a:xfrm>
          <a:off x="2857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4233</xdr:rowOff>
    </xdr:from>
    <xdr:ext cx="469744" cy="259045"/>
    <xdr:sp macro="" textlink="">
      <xdr:nvSpPr>
        <xdr:cNvPr id="204" name="テキスト ボックス 203"/>
        <xdr:cNvSpPr txBox="1"/>
      </xdr:nvSpPr>
      <xdr:spPr>
        <a:xfrm>
          <a:off x="2673427" y="1354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66497</xdr:rowOff>
    </xdr:from>
    <xdr:to>
      <xdr:col>3</xdr:col>
      <xdr:colOff>3175</xdr:colOff>
      <xdr:row>78</xdr:row>
      <xdr:rowOff>168097</xdr:rowOff>
    </xdr:to>
    <xdr:sp macro="" textlink="">
      <xdr:nvSpPr>
        <xdr:cNvPr id="205" name="円/楕円 204"/>
        <xdr:cNvSpPr/>
      </xdr:nvSpPr>
      <xdr:spPr>
        <a:xfrm>
          <a:off x="1968500" y="134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159224</xdr:rowOff>
    </xdr:from>
    <xdr:ext cx="469744" cy="259045"/>
    <xdr:sp macro="" textlink="">
      <xdr:nvSpPr>
        <xdr:cNvPr id="206" name="テキスト ボックス 205"/>
        <xdr:cNvSpPr txBox="1"/>
      </xdr:nvSpPr>
      <xdr:spPr>
        <a:xfrm>
          <a:off x="1784427" y="1353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71107</xdr:rowOff>
    </xdr:from>
    <xdr:to>
      <xdr:col>1</xdr:col>
      <xdr:colOff>485775</xdr:colOff>
      <xdr:row>79</xdr:row>
      <xdr:rowOff>1257</xdr:rowOff>
    </xdr:to>
    <xdr:sp macro="" textlink="">
      <xdr:nvSpPr>
        <xdr:cNvPr id="207" name="円/楕円 206"/>
        <xdr:cNvSpPr/>
      </xdr:nvSpPr>
      <xdr:spPr>
        <a:xfrm>
          <a:off x="1079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163834</xdr:rowOff>
    </xdr:from>
    <xdr:ext cx="469744" cy="259045"/>
    <xdr:sp macro="" textlink="">
      <xdr:nvSpPr>
        <xdr:cNvPr id="208" name="テキスト ボックス 207"/>
        <xdr:cNvSpPr txBox="1"/>
      </xdr:nvSpPr>
      <xdr:spPr>
        <a:xfrm>
          <a:off x="895427"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78676</xdr:rowOff>
    </xdr:from>
    <xdr:to>
      <xdr:col>6</xdr:col>
      <xdr:colOff>511175</xdr:colOff>
      <xdr:row>96</xdr:row>
      <xdr:rowOff>95135</xdr:rowOff>
    </xdr:to>
    <xdr:cxnSp macro="">
      <xdr:nvCxnSpPr>
        <xdr:cNvPr id="238" name="直線コネクタ 237"/>
        <xdr:cNvCxnSpPr/>
      </xdr:nvCxnSpPr>
      <xdr:spPr>
        <a:xfrm flipV="1">
          <a:off x="3797300" y="1653787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95135</xdr:rowOff>
    </xdr:from>
    <xdr:to>
      <xdr:col>5</xdr:col>
      <xdr:colOff>358775</xdr:colOff>
      <xdr:row>97</xdr:row>
      <xdr:rowOff>13360</xdr:rowOff>
    </xdr:to>
    <xdr:cxnSp macro="">
      <xdr:nvCxnSpPr>
        <xdr:cNvPr id="241" name="直線コネクタ 240"/>
        <xdr:cNvCxnSpPr/>
      </xdr:nvCxnSpPr>
      <xdr:spPr>
        <a:xfrm flipV="1">
          <a:off x="2908300" y="16554335"/>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13360</xdr:rowOff>
    </xdr:from>
    <xdr:to>
      <xdr:col>4</xdr:col>
      <xdr:colOff>155575</xdr:colOff>
      <xdr:row>97</xdr:row>
      <xdr:rowOff>70650</xdr:rowOff>
    </xdr:to>
    <xdr:cxnSp macro="">
      <xdr:nvCxnSpPr>
        <xdr:cNvPr id="244" name="直線コネクタ 243"/>
        <xdr:cNvCxnSpPr/>
      </xdr:nvCxnSpPr>
      <xdr:spPr>
        <a:xfrm flipV="1">
          <a:off x="2019300" y="16644010"/>
          <a:ext cx="889000" cy="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70650</xdr:rowOff>
    </xdr:from>
    <xdr:to>
      <xdr:col>2</xdr:col>
      <xdr:colOff>638175</xdr:colOff>
      <xdr:row>97</xdr:row>
      <xdr:rowOff>125361</xdr:rowOff>
    </xdr:to>
    <xdr:cxnSp macro="">
      <xdr:nvCxnSpPr>
        <xdr:cNvPr id="247" name="直線コネクタ 246"/>
        <xdr:cNvCxnSpPr/>
      </xdr:nvCxnSpPr>
      <xdr:spPr>
        <a:xfrm flipV="1">
          <a:off x="1130300" y="16701300"/>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27876</xdr:rowOff>
    </xdr:from>
    <xdr:to>
      <xdr:col>6</xdr:col>
      <xdr:colOff>561975</xdr:colOff>
      <xdr:row>96</xdr:row>
      <xdr:rowOff>129476</xdr:rowOff>
    </xdr:to>
    <xdr:sp macro="" textlink="">
      <xdr:nvSpPr>
        <xdr:cNvPr id="257" name="円/楕円 256"/>
        <xdr:cNvSpPr/>
      </xdr:nvSpPr>
      <xdr:spPr>
        <a:xfrm>
          <a:off x="4584700" y="164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50753</xdr:rowOff>
    </xdr:from>
    <xdr:ext cx="534377" cy="259045"/>
    <xdr:sp macro="" textlink="">
      <xdr:nvSpPr>
        <xdr:cNvPr id="258" name="扶助費該当値テキスト"/>
        <xdr:cNvSpPr txBox="1"/>
      </xdr:nvSpPr>
      <xdr:spPr>
        <a:xfrm>
          <a:off x="4686300" y="1633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97,805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44335</xdr:rowOff>
    </xdr:from>
    <xdr:to>
      <xdr:col>5</xdr:col>
      <xdr:colOff>409575</xdr:colOff>
      <xdr:row>96</xdr:row>
      <xdr:rowOff>145935</xdr:rowOff>
    </xdr:to>
    <xdr:sp macro="" textlink="">
      <xdr:nvSpPr>
        <xdr:cNvPr id="259" name="円/楕円 258"/>
        <xdr:cNvSpPr/>
      </xdr:nvSpPr>
      <xdr:spPr>
        <a:xfrm>
          <a:off x="3746500" y="165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162462</xdr:rowOff>
    </xdr:from>
    <xdr:ext cx="534377" cy="259045"/>
    <xdr:sp macro="" textlink="">
      <xdr:nvSpPr>
        <xdr:cNvPr id="260" name="テキスト ボックス 259"/>
        <xdr:cNvSpPr txBox="1"/>
      </xdr:nvSpPr>
      <xdr:spPr>
        <a:xfrm>
          <a:off x="3530111" y="162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96,509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134010</xdr:rowOff>
    </xdr:from>
    <xdr:to>
      <xdr:col>4</xdr:col>
      <xdr:colOff>206375</xdr:colOff>
      <xdr:row>97</xdr:row>
      <xdr:rowOff>64160</xdr:rowOff>
    </xdr:to>
    <xdr:sp macro="" textlink="">
      <xdr:nvSpPr>
        <xdr:cNvPr id="261" name="円/楕円 260"/>
        <xdr:cNvSpPr/>
      </xdr:nvSpPr>
      <xdr:spPr>
        <a:xfrm>
          <a:off x="2857500" y="1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80687</xdr:rowOff>
    </xdr:from>
    <xdr:ext cx="534377" cy="259045"/>
    <xdr:sp macro="" textlink="">
      <xdr:nvSpPr>
        <xdr:cNvPr id="262" name="テキスト ボックス 261"/>
        <xdr:cNvSpPr txBox="1"/>
      </xdr:nvSpPr>
      <xdr:spPr>
        <a:xfrm>
          <a:off x="2641111" y="1636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19850</xdr:rowOff>
    </xdr:from>
    <xdr:to>
      <xdr:col>3</xdr:col>
      <xdr:colOff>3175</xdr:colOff>
      <xdr:row>97</xdr:row>
      <xdr:rowOff>121450</xdr:rowOff>
    </xdr:to>
    <xdr:sp macro="" textlink="">
      <xdr:nvSpPr>
        <xdr:cNvPr id="263" name="円/楕円 262"/>
        <xdr:cNvSpPr/>
      </xdr:nvSpPr>
      <xdr:spPr>
        <a:xfrm>
          <a:off x="1968500" y="166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137977</xdr:rowOff>
    </xdr:from>
    <xdr:ext cx="534377" cy="259045"/>
    <xdr:sp macro="" textlink="">
      <xdr:nvSpPr>
        <xdr:cNvPr id="264" name="テキスト ボックス 263"/>
        <xdr:cNvSpPr txBox="1"/>
      </xdr:nvSpPr>
      <xdr:spPr>
        <a:xfrm>
          <a:off x="1752111" y="164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74561</xdr:rowOff>
    </xdr:from>
    <xdr:to>
      <xdr:col>1</xdr:col>
      <xdr:colOff>485775</xdr:colOff>
      <xdr:row>98</xdr:row>
      <xdr:rowOff>4711</xdr:rowOff>
    </xdr:to>
    <xdr:sp macro="" textlink="">
      <xdr:nvSpPr>
        <xdr:cNvPr id="265" name="円/楕円 264"/>
        <xdr:cNvSpPr/>
      </xdr:nvSpPr>
      <xdr:spPr>
        <a:xfrm>
          <a:off x="1079500" y="16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21238</xdr:rowOff>
    </xdr:from>
    <xdr:ext cx="534377" cy="259045"/>
    <xdr:sp macro="" textlink="">
      <xdr:nvSpPr>
        <xdr:cNvPr id="266" name="テキスト ボックス 265"/>
        <xdr:cNvSpPr txBox="1"/>
      </xdr:nvSpPr>
      <xdr:spPr>
        <a:xfrm>
          <a:off x="863111" y="164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114411</xdr:rowOff>
    </xdr:from>
    <xdr:to>
      <xdr:col>15</xdr:col>
      <xdr:colOff>180975</xdr:colOff>
      <xdr:row>33</xdr:row>
      <xdr:rowOff>153616</xdr:rowOff>
    </xdr:to>
    <xdr:cxnSp macro="">
      <xdr:nvCxnSpPr>
        <xdr:cNvPr id="299" name="直線コネクタ 298"/>
        <xdr:cNvCxnSpPr/>
      </xdr:nvCxnSpPr>
      <xdr:spPr>
        <a:xfrm>
          <a:off x="9639300" y="5772261"/>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114411</xdr:rowOff>
    </xdr:from>
    <xdr:to>
      <xdr:col>14</xdr:col>
      <xdr:colOff>28575</xdr:colOff>
      <xdr:row>34</xdr:row>
      <xdr:rowOff>79140</xdr:rowOff>
    </xdr:to>
    <xdr:cxnSp macro="">
      <xdr:nvCxnSpPr>
        <xdr:cNvPr id="302" name="直線コネクタ 301"/>
        <xdr:cNvCxnSpPr/>
      </xdr:nvCxnSpPr>
      <xdr:spPr>
        <a:xfrm flipV="1">
          <a:off x="8750300" y="5772261"/>
          <a:ext cx="889000" cy="13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78473</xdr:rowOff>
    </xdr:from>
    <xdr:to>
      <xdr:col>12</xdr:col>
      <xdr:colOff>511175</xdr:colOff>
      <xdr:row>34</xdr:row>
      <xdr:rowOff>79140</xdr:rowOff>
    </xdr:to>
    <xdr:cxnSp macro="">
      <xdr:nvCxnSpPr>
        <xdr:cNvPr id="305" name="直線コネクタ 304"/>
        <xdr:cNvCxnSpPr/>
      </xdr:nvCxnSpPr>
      <xdr:spPr>
        <a:xfrm>
          <a:off x="7861300" y="590777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78473</xdr:rowOff>
    </xdr:from>
    <xdr:to>
      <xdr:col>11</xdr:col>
      <xdr:colOff>307975</xdr:colOff>
      <xdr:row>34</xdr:row>
      <xdr:rowOff>83331</xdr:rowOff>
    </xdr:to>
    <xdr:cxnSp macro="">
      <xdr:nvCxnSpPr>
        <xdr:cNvPr id="308" name="直線コネクタ 307"/>
        <xdr:cNvCxnSpPr/>
      </xdr:nvCxnSpPr>
      <xdr:spPr>
        <a:xfrm flipV="1">
          <a:off x="6972300" y="5907773"/>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102816</xdr:rowOff>
    </xdr:from>
    <xdr:to>
      <xdr:col>15</xdr:col>
      <xdr:colOff>231775</xdr:colOff>
      <xdr:row>34</xdr:row>
      <xdr:rowOff>32966</xdr:rowOff>
    </xdr:to>
    <xdr:sp macro="" textlink="">
      <xdr:nvSpPr>
        <xdr:cNvPr id="318" name="円/楕円 317"/>
        <xdr:cNvSpPr/>
      </xdr:nvSpPr>
      <xdr:spPr>
        <a:xfrm>
          <a:off x="10426700" y="576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125693</xdr:rowOff>
    </xdr:from>
    <xdr:ext cx="599010" cy="259045"/>
    <xdr:sp macro="" textlink="">
      <xdr:nvSpPr>
        <xdr:cNvPr id="319" name="補助費等該当値テキスト"/>
        <xdr:cNvSpPr txBox="1"/>
      </xdr:nvSpPr>
      <xdr:spPr>
        <a:xfrm>
          <a:off x="10528300" y="561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106,539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63611</xdr:rowOff>
    </xdr:from>
    <xdr:to>
      <xdr:col>14</xdr:col>
      <xdr:colOff>79375</xdr:colOff>
      <xdr:row>33</xdr:row>
      <xdr:rowOff>165211</xdr:rowOff>
    </xdr:to>
    <xdr:sp macro="" textlink="">
      <xdr:nvSpPr>
        <xdr:cNvPr id="320" name="円/楕円 319"/>
        <xdr:cNvSpPr/>
      </xdr:nvSpPr>
      <xdr:spPr>
        <a:xfrm>
          <a:off x="9588500" y="57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10288</xdr:rowOff>
    </xdr:from>
    <xdr:ext cx="599010" cy="259045"/>
    <xdr:sp macro="" textlink="">
      <xdr:nvSpPr>
        <xdr:cNvPr id="321" name="テキスト ボックス 320"/>
        <xdr:cNvSpPr txBox="1"/>
      </xdr:nvSpPr>
      <xdr:spPr>
        <a:xfrm>
          <a:off x="9339794" y="549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110,655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28340</xdr:rowOff>
    </xdr:from>
    <xdr:to>
      <xdr:col>12</xdr:col>
      <xdr:colOff>561975</xdr:colOff>
      <xdr:row>34</xdr:row>
      <xdr:rowOff>129940</xdr:rowOff>
    </xdr:to>
    <xdr:sp macro="" textlink="">
      <xdr:nvSpPr>
        <xdr:cNvPr id="322" name="円/楕円 321"/>
        <xdr:cNvSpPr/>
      </xdr:nvSpPr>
      <xdr:spPr>
        <a:xfrm>
          <a:off x="8699500" y="58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146467</xdr:rowOff>
    </xdr:from>
    <xdr:ext cx="534377" cy="259045"/>
    <xdr:sp macro="" textlink="">
      <xdr:nvSpPr>
        <xdr:cNvPr id="323" name="テキスト ボックス 322"/>
        <xdr:cNvSpPr txBox="1"/>
      </xdr:nvSpPr>
      <xdr:spPr>
        <a:xfrm>
          <a:off x="8483111" y="563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96,358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27673</xdr:rowOff>
    </xdr:from>
    <xdr:to>
      <xdr:col>11</xdr:col>
      <xdr:colOff>358775</xdr:colOff>
      <xdr:row>34</xdr:row>
      <xdr:rowOff>129273</xdr:rowOff>
    </xdr:to>
    <xdr:sp macro="" textlink="">
      <xdr:nvSpPr>
        <xdr:cNvPr id="324" name="円/楕円 323"/>
        <xdr:cNvSpPr/>
      </xdr:nvSpPr>
      <xdr:spPr>
        <a:xfrm>
          <a:off x="7810500" y="58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145800</xdr:rowOff>
    </xdr:from>
    <xdr:ext cx="534377" cy="259045"/>
    <xdr:sp macro="" textlink="">
      <xdr:nvSpPr>
        <xdr:cNvPr id="325" name="テキスト ボックス 324"/>
        <xdr:cNvSpPr txBox="1"/>
      </xdr:nvSpPr>
      <xdr:spPr>
        <a:xfrm>
          <a:off x="7594111" y="56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96,428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32531</xdr:rowOff>
    </xdr:from>
    <xdr:to>
      <xdr:col>10</xdr:col>
      <xdr:colOff>155575</xdr:colOff>
      <xdr:row>34</xdr:row>
      <xdr:rowOff>134131</xdr:rowOff>
    </xdr:to>
    <xdr:sp macro="" textlink="">
      <xdr:nvSpPr>
        <xdr:cNvPr id="326" name="円/楕円 325"/>
        <xdr:cNvSpPr/>
      </xdr:nvSpPr>
      <xdr:spPr>
        <a:xfrm>
          <a:off x="6921500" y="58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150658</xdr:rowOff>
    </xdr:from>
    <xdr:ext cx="534377" cy="259045"/>
    <xdr:sp macro="" textlink="">
      <xdr:nvSpPr>
        <xdr:cNvPr id="327" name="テキスト ボックス 326"/>
        <xdr:cNvSpPr txBox="1"/>
      </xdr:nvSpPr>
      <xdr:spPr>
        <a:xfrm>
          <a:off x="6705111" y="563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23968</xdr:rowOff>
    </xdr:from>
    <xdr:to>
      <xdr:col>15</xdr:col>
      <xdr:colOff>180975</xdr:colOff>
      <xdr:row>58</xdr:row>
      <xdr:rowOff>31934</xdr:rowOff>
    </xdr:to>
    <xdr:cxnSp macro="">
      <xdr:nvCxnSpPr>
        <xdr:cNvPr id="354" name="直線コネクタ 353"/>
        <xdr:cNvCxnSpPr/>
      </xdr:nvCxnSpPr>
      <xdr:spPr>
        <a:xfrm flipV="1">
          <a:off x="9639300" y="9968068"/>
          <a:ext cx="838200" cy="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23185</xdr:rowOff>
    </xdr:from>
    <xdr:to>
      <xdr:col>14</xdr:col>
      <xdr:colOff>28575</xdr:colOff>
      <xdr:row>58</xdr:row>
      <xdr:rowOff>31934</xdr:rowOff>
    </xdr:to>
    <xdr:cxnSp macro="">
      <xdr:nvCxnSpPr>
        <xdr:cNvPr id="357" name="直線コネクタ 356"/>
        <xdr:cNvCxnSpPr/>
      </xdr:nvCxnSpPr>
      <xdr:spPr>
        <a:xfrm>
          <a:off x="8750300" y="9967285"/>
          <a:ext cx="889000" cy="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150868</xdr:rowOff>
    </xdr:from>
    <xdr:to>
      <xdr:col>12</xdr:col>
      <xdr:colOff>511175</xdr:colOff>
      <xdr:row>58</xdr:row>
      <xdr:rowOff>23185</xdr:rowOff>
    </xdr:to>
    <xdr:cxnSp macro="">
      <xdr:nvCxnSpPr>
        <xdr:cNvPr id="360" name="直線コネクタ 359"/>
        <xdr:cNvCxnSpPr/>
      </xdr:nvCxnSpPr>
      <xdr:spPr>
        <a:xfrm>
          <a:off x="7861300" y="9923518"/>
          <a:ext cx="889000" cy="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150868</xdr:rowOff>
    </xdr:from>
    <xdr:to>
      <xdr:col>11</xdr:col>
      <xdr:colOff>307975</xdr:colOff>
      <xdr:row>58</xdr:row>
      <xdr:rowOff>3066</xdr:rowOff>
    </xdr:to>
    <xdr:cxnSp macro="">
      <xdr:nvCxnSpPr>
        <xdr:cNvPr id="363" name="直線コネクタ 362"/>
        <xdr:cNvCxnSpPr/>
      </xdr:nvCxnSpPr>
      <xdr:spPr>
        <a:xfrm flipV="1">
          <a:off x="6972300" y="9923518"/>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144618</xdr:rowOff>
    </xdr:from>
    <xdr:to>
      <xdr:col>15</xdr:col>
      <xdr:colOff>231775</xdr:colOff>
      <xdr:row>58</xdr:row>
      <xdr:rowOff>74768</xdr:rowOff>
    </xdr:to>
    <xdr:sp macro="" textlink="">
      <xdr:nvSpPr>
        <xdr:cNvPr id="373" name="円/楕円 372"/>
        <xdr:cNvSpPr/>
      </xdr:nvSpPr>
      <xdr:spPr>
        <a:xfrm>
          <a:off x="10426700" y="991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103995</xdr:rowOff>
    </xdr:from>
    <xdr:ext cx="599010" cy="259045"/>
    <xdr:sp macro="" textlink="">
      <xdr:nvSpPr>
        <xdr:cNvPr id="374" name="普通建設事業費該当値テキスト"/>
        <xdr:cNvSpPr txBox="1"/>
      </xdr:nvSpPr>
      <xdr:spPr>
        <a:xfrm>
          <a:off x="10528300" y="970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126,566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152584</xdr:rowOff>
    </xdr:from>
    <xdr:to>
      <xdr:col>14</xdr:col>
      <xdr:colOff>79375</xdr:colOff>
      <xdr:row>58</xdr:row>
      <xdr:rowOff>82734</xdr:rowOff>
    </xdr:to>
    <xdr:sp macro="" textlink="">
      <xdr:nvSpPr>
        <xdr:cNvPr id="375" name="円/楕円 374"/>
        <xdr:cNvSpPr/>
      </xdr:nvSpPr>
      <xdr:spPr>
        <a:xfrm>
          <a:off x="9588500" y="99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99261</xdr:rowOff>
    </xdr:from>
    <xdr:ext cx="599010" cy="259045"/>
    <xdr:sp macro="" textlink="">
      <xdr:nvSpPr>
        <xdr:cNvPr id="376" name="テキスト ボックス 375"/>
        <xdr:cNvSpPr txBox="1"/>
      </xdr:nvSpPr>
      <xdr:spPr>
        <a:xfrm>
          <a:off x="9339794" y="970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117,854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143835</xdr:rowOff>
    </xdr:from>
    <xdr:to>
      <xdr:col>12</xdr:col>
      <xdr:colOff>561975</xdr:colOff>
      <xdr:row>58</xdr:row>
      <xdr:rowOff>73985</xdr:rowOff>
    </xdr:to>
    <xdr:sp macro="" textlink="">
      <xdr:nvSpPr>
        <xdr:cNvPr id="377" name="円/楕円 376"/>
        <xdr:cNvSpPr/>
      </xdr:nvSpPr>
      <xdr:spPr>
        <a:xfrm>
          <a:off x="8699500" y="99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90512</xdr:rowOff>
    </xdr:from>
    <xdr:ext cx="599010" cy="259045"/>
    <xdr:sp macro="" textlink="">
      <xdr:nvSpPr>
        <xdr:cNvPr id="378" name="テキスト ボックス 377"/>
        <xdr:cNvSpPr txBox="1"/>
      </xdr:nvSpPr>
      <xdr:spPr>
        <a:xfrm>
          <a:off x="8450794" y="96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127,422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100068</xdr:rowOff>
    </xdr:from>
    <xdr:to>
      <xdr:col>11</xdr:col>
      <xdr:colOff>358775</xdr:colOff>
      <xdr:row>58</xdr:row>
      <xdr:rowOff>30218</xdr:rowOff>
    </xdr:to>
    <xdr:sp macro="" textlink="">
      <xdr:nvSpPr>
        <xdr:cNvPr id="379" name="円/楕円 378"/>
        <xdr:cNvSpPr/>
      </xdr:nvSpPr>
      <xdr:spPr>
        <a:xfrm>
          <a:off x="7810500" y="98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46745</xdr:rowOff>
    </xdr:from>
    <xdr:ext cx="599010" cy="259045"/>
    <xdr:sp macro="" textlink="">
      <xdr:nvSpPr>
        <xdr:cNvPr id="380" name="テキスト ボックス 379"/>
        <xdr:cNvSpPr txBox="1"/>
      </xdr:nvSpPr>
      <xdr:spPr>
        <a:xfrm>
          <a:off x="7561794" y="96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175,287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123716</xdr:rowOff>
    </xdr:from>
    <xdr:to>
      <xdr:col>10</xdr:col>
      <xdr:colOff>155575</xdr:colOff>
      <xdr:row>58</xdr:row>
      <xdr:rowOff>53866</xdr:rowOff>
    </xdr:to>
    <xdr:sp macro="" textlink="">
      <xdr:nvSpPr>
        <xdr:cNvPr id="381" name="円/楕円 380"/>
        <xdr:cNvSpPr/>
      </xdr:nvSpPr>
      <xdr:spPr>
        <a:xfrm>
          <a:off x="6921500" y="989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70393</xdr:rowOff>
    </xdr:from>
    <xdr:ext cx="599010" cy="259045"/>
    <xdr:sp macro="" textlink="">
      <xdr:nvSpPr>
        <xdr:cNvPr id="382" name="テキスト ボックス 381"/>
        <xdr:cNvSpPr txBox="1"/>
      </xdr:nvSpPr>
      <xdr:spPr>
        <a:xfrm>
          <a:off x="6672794" y="967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136975</xdr:rowOff>
    </xdr:from>
    <xdr:to>
      <xdr:col>15</xdr:col>
      <xdr:colOff>180975</xdr:colOff>
      <xdr:row>78</xdr:row>
      <xdr:rowOff>151947</xdr:rowOff>
    </xdr:to>
    <xdr:cxnSp macro="">
      <xdr:nvCxnSpPr>
        <xdr:cNvPr id="411" name="直線コネクタ 410"/>
        <xdr:cNvCxnSpPr/>
      </xdr:nvCxnSpPr>
      <xdr:spPr>
        <a:xfrm>
          <a:off x="9639300" y="13510075"/>
          <a:ext cx="8382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101147</xdr:rowOff>
    </xdr:from>
    <xdr:to>
      <xdr:col>15</xdr:col>
      <xdr:colOff>231775</xdr:colOff>
      <xdr:row>79</xdr:row>
      <xdr:rowOff>31297</xdr:rowOff>
    </xdr:to>
    <xdr:sp macro="" textlink="">
      <xdr:nvSpPr>
        <xdr:cNvPr id="421" name="円/楕円 420"/>
        <xdr:cNvSpPr/>
      </xdr:nvSpPr>
      <xdr:spPr>
        <a:xfrm>
          <a:off x="10426700" y="134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60524</xdr:rowOff>
    </xdr:from>
    <xdr:ext cx="534377" cy="259045"/>
    <xdr:sp macro="" textlink="">
      <xdr:nvSpPr>
        <xdr:cNvPr id="422" name="普通建設事業費 （ うち新規整備　）該当値テキスト"/>
        <xdr:cNvSpPr txBox="1"/>
      </xdr:nvSpPr>
      <xdr:spPr>
        <a:xfrm>
          <a:off x="10528300" y="1326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86175</xdr:rowOff>
    </xdr:from>
    <xdr:to>
      <xdr:col>14</xdr:col>
      <xdr:colOff>79375</xdr:colOff>
      <xdr:row>79</xdr:row>
      <xdr:rowOff>16325</xdr:rowOff>
    </xdr:to>
    <xdr:sp macro="" textlink="">
      <xdr:nvSpPr>
        <xdr:cNvPr id="423" name="円/楕円 422"/>
        <xdr:cNvSpPr/>
      </xdr:nvSpPr>
      <xdr:spPr>
        <a:xfrm>
          <a:off x="9588500" y="1345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32852</xdr:rowOff>
    </xdr:from>
    <xdr:ext cx="534377" cy="259045"/>
    <xdr:sp macro="" textlink="">
      <xdr:nvSpPr>
        <xdr:cNvPr id="424" name="テキスト ボックス 423"/>
        <xdr:cNvSpPr txBox="1"/>
      </xdr:nvSpPr>
      <xdr:spPr>
        <a:xfrm>
          <a:off x="9372111" y="132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30711</xdr:rowOff>
    </xdr:from>
    <xdr:to>
      <xdr:col>15</xdr:col>
      <xdr:colOff>180975</xdr:colOff>
      <xdr:row>97</xdr:row>
      <xdr:rowOff>62624</xdr:rowOff>
    </xdr:to>
    <xdr:cxnSp macro="">
      <xdr:nvCxnSpPr>
        <xdr:cNvPr id="453" name="直線コネクタ 452"/>
        <xdr:cNvCxnSpPr/>
      </xdr:nvCxnSpPr>
      <xdr:spPr>
        <a:xfrm flipV="1">
          <a:off x="9639300" y="16661361"/>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151361</xdr:rowOff>
    </xdr:from>
    <xdr:to>
      <xdr:col>15</xdr:col>
      <xdr:colOff>231775</xdr:colOff>
      <xdr:row>97</xdr:row>
      <xdr:rowOff>81511</xdr:rowOff>
    </xdr:to>
    <xdr:sp macro="" textlink="">
      <xdr:nvSpPr>
        <xdr:cNvPr id="463" name="円/楕円 462"/>
        <xdr:cNvSpPr/>
      </xdr:nvSpPr>
      <xdr:spPr>
        <a:xfrm>
          <a:off x="10426700" y="166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2788</xdr:rowOff>
    </xdr:from>
    <xdr:ext cx="534377" cy="259045"/>
    <xdr:sp macro="" textlink="">
      <xdr:nvSpPr>
        <xdr:cNvPr id="464" name="普通建設事業費 （ うち更新整備　）該当値テキスト"/>
        <xdr:cNvSpPr txBox="1"/>
      </xdr:nvSpPr>
      <xdr:spPr>
        <a:xfrm>
          <a:off x="10528300" y="1646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11824</xdr:rowOff>
    </xdr:from>
    <xdr:to>
      <xdr:col>14</xdr:col>
      <xdr:colOff>79375</xdr:colOff>
      <xdr:row>97</xdr:row>
      <xdr:rowOff>113424</xdr:rowOff>
    </xdr:to>
    <xdr:sp macro="" textlink="">
      <xdr:nvSpPr>
        <xdr:cNvPr id="465" name="円/楕円 464"/>
        <xdr:cNvSpPr/>
      </xdr:nvSpPr>
      <xdr:spPr>
        <a:xfrm>
          <a:off x="9588500" y="166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129951</xdr:rowOff>
    </xdr:from>
    <xdr:ext cx="534377" cy="259045"/>
    <xdr:sp macro="" textlink="">
      <xdr:nvSpPr>
        <xdr:cNvPr id="466" name="テキスト ボックス 465"/>
        <xdr:cNvSpPr txBox="1"/>
      </xdr:nvSpPr>
      <xdr:spPr>
        <a:xfrm>
          <a:off x="9372111" y="164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31262</xdr:rowOff>
    </xdr:from>
    <xdr:to>
      <xdr:col>23</xdr:col>
      <xdr:colOff>517525</xdr:colOff>
      <xdr:row>38</xdr:row>
      <xdr:rowOff>66530</xdr:rowOff>
    </xdr:to>
    <xdr:cxnSp macro="">
      <xdr:nvCxnSpPr>
        <xdr:cNvPr id="493" name="直線コネクタ 492"/>
        <xdr:cNvCxnSpPr/>
      </xdr:nvCxnSpPr>
      <xdr:spPr>
        <a:xfrm flipV="1">
          <a:off x="15481300" y="6546362"/>
          <a:ext cx="8382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66530</xdr:rowOff>
    </xdr:from>
    <xdr:to>
      <xdr:col>22</xdr:col>
      <xdr:colOff>365125</xdr:colOff>
      <xdr:row>38</xdr:row>
      <xdr:rowOff>76972</xdr:rowOff>
    </xdr:to>
    <xdr:cxnSp macro="">
      <xdr:nvCxnSpPr>
        <xdr:cNvPr id="496" name="直線コネクタ 495"/>
        <xdr:cNvCxnSpPr/>
      </xdr:nvCxnSpPr>
      <xdr:spPr>
        <a:xfrm flipV="1">
          <a:off x="14592300" y="6581630"/>
          <a:ext cx="889000" cy="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63887</xdr:rowOff>
    </xdr:from>
    <xdr:to>
      <xdr:col>21</xdr:col>
      <xdr:colOff>161925</xdr:colOff>
      <xdr:row>38</xdr:row>
      <xdr:rowOff>76972</xdr:rowOff>
    </xdr:to>
    <xdr:cxnSp macro="">
      <xdr:nvCxnSpPr>
        <xdr:cNvPr id="499" name="直線コネクタ 498"/>
        <xdr:cNvCxnSpPr/>
      </xdr:nvCxnSpPr>
      <xdr:spPr>
        <a:xfrm>
          <a:off x="13703300" y="6578987"/>
          <a:ext cx="889000" cy="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63297</xdr:rowOff>
    </xdr:from>
    <xdr:to>
      <xdr:col>19</xdr:col>
      <xdr:colOff>644525</xdr:colOff>
      <xdr:row>38</xdr:row>
      <xdr:rowOff>63887</xdr:rowOff>
    </xdr:to>
    <xdr:cxnSp macro="">
      <xdr:nvCxnSpPr>
        <xdr:cNvPr id="502" name="直線コネクタ 501"/>
        <xdr:cNvCxnSpPr/>
      </xdr:nvCxnSpPr>
      <xdr:spPr>
        <a:xfrm>
          <a:off x="12814300" y="6406947"/>
          <a:ext cx="889000" cy="17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151911</xdr:rowOff>
    </xdr:from>
    <xdr:to>
      <xdr:col>23</xdr:col>
      <xdr:colOff>568325</xdr:colOff>
      <xdr:row>38</xdr:row>
      <xdr:rowOff>82062</xdr:rowOff>
    </xdr:to>
    <xdr:sp macro="" textlink="">
      <xdr:nvSpPr>
        <xdr:cNvPr id="512" name="円/楕円 511"/>
        <xdr:cNvSpPr/>
      </xdr:nvSpPr>
      <xdr:spPr>
        <a:xfrm>
          <a:off x="16268700" y="6495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111288</xdr:rowOff>
    </xdr:from>
    <xdr:ext cx="534377" cy="259045"/>
    <xdr:sp macro="" textlink="">
      <xdr:nvSpPr>
        <xdr:cNvPr id="513" name="災害復旧事業費該当値テキスト"/>
        <xdr:cNvSpPr txBox="1"/>
      </xdr:nvSpPr>
      <xdr:spPr>
        <a:xfrm>
          <a:off x="16370300" y="62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23,718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15730</xdr:rowOff>
    </xdr:from>
    <xdr:to>
      <xdr:col>22</xdr:col>
      <xdr:colOff>415925</xdr:colOff>
      <xdr:row>38</xdr:row>
      <xdr:rowOff>117330</xdr:rowOff>
    </xdr:to>
    <xdr:sp macro="" textlink="">
      <xdr:nvSpPr>
        <xdr:cNvPr id="514" name="円/楕円 513"/>
        <xdr:cNvSpPr/>
      </xdr:nvSpPr>
      <xdr:spPr>
        <a:xfrm>
          <a:off x="15430500" y="65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133857</xdr:rowOff>
    </xdr:from>
    <xdr:ext cx="534377" cy="259045"/>
    <xdr:sp macro="" textlink="">
      <xdr:nvSpPr>
        <xdr:cNvPr id="515" name="テキスト ボックス 514"/>
        <xdr:cNvSpPr txBox="1"/>
      </xdr:nvSpPr>
      <xdr:spPr>
        <a:xfrm>
          <a:off x="15214111" y="63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26172</xdr:rowOff>
    </xdr:from>
    <xdr:to>
      <xdr:col>21</xdr:col>
      <xdr:colOff>212725</xdr:colOff>
      <xdr:row>38</xdr:row>
      <xdr:rowOff>127772</xdr:rowOff>
    </xdr:to>
    <xdr:sp macro="" textlink="">
      <xdr:nvSpPr>
        <xdr:cNvPr id="516" name="円/楕円 515"/>
        <xdr:cNvSpPr/>
      </xdr:nvSpPr>
      <xdr:spPr>
        <a:xfrm>
          <a:off x="14541500" y="65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144299</xdr:rowOff>
    </xdr:from>
    <xdr:ext cx="534377" cy="259045"/>
    <xdr:sp macro="" textlink="">
      <xdr:nvSpPr>
        <xdr:cNvPr id="517" name="テキスト ボックス 516"/>
        <xdr:cNvSpPr txBox="1"/>
      </xdr:nvSpPr>
      <xdr:spPr>
        <a:xfrm>
          <a:off x="14325111" y="631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13087</xdr:rowOff>
    </xdr:from>
    <xdr:to>
      <xdr:col>20</xdr:col>
      <xdr:colOff>9525</xdr:colOff>
      <xdr:row>38</xdr:row>
      <xdr:rowOff>114687</xdr:rowOff>
    </xdr:to>
    <xdr:sp macro="" textlink="">
      <xdr:nvSpPr>
        <xdr:cNvPr id="518" name="円/楕円 517"/>
        <xdr:cNvSpPr/>
      </xdr:nvSpPr>
      <xdr:spPr>
        <a:xfrm>
          <a:off x="13652500" y="65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131214</xdr:rowOff>
    </xdr:from>
    <xdr:ext cx="534377" cy="259045"/>
    <xdr:sp macro="" textlink="">
      <xdr:nvSpPr>
        <xdr:cNvPr id="519" name="テキスト ボックス 518"/>
        <xdr:cNvSpPr txBox="1"/>
      </xdr:nvSpPr>
      <xdr:spPr>
        <a:xfrm>
          <a:off x="13436111" y="6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12497</xdr:rowOff>
    </xdr:from>
    <xdr:to>
      <xdr:col>18</xdr:col>
      <xdr:colOff>492125</xdr:colOff>
      <xdr:row>37</xdr:row>
      <xdr:rowOff>114097</xdr:rowOff>
    </xdr:to>
    <xdr:sp macro="" textlink="">
      <xdr:nvSpPr>
        <xdr:cNvPr id="520" name="円/楕円 519"/>
        <xdr:cNvSpPr/>
      </xdr:nvSpPr>
      <xdr:spPr>
        <a:xfrm>
          <a:off x="12763500" y="63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130624</xdr:rowOff>
    </xdr:from>
    <xdr:ext cx="534377" cy="259045"/>
    <xdr:sp macro="" textlink="">
      <xdr:nvSpPr>
        <xdr:cNvPr id="521" name="テキスト ボックス 520"/>
        <xdr:cNvSpPr txBox="1"/>
      </xdr:nvSpPr>
      <xdr:spPr>
        <a:xfrm>
          <a:off x="12547111" y="613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122761</xdr:rowOff>
    </xdr:from>
    <xdr:to>
      <xdr:col>23</xdr:col>
      <xdr:colOff>517525</xdr:colOff>
      <xdr:row>76</xdr:row>
      <xdr:rowOff>5302</xdr:rowOff>
    </xdr:to>
    <xdr:cxnSp macro="">
      <xdr:nvCxnSpPr>
        <xdr:cNvPr id="605" name="直線コネクタ 604"/>
        <xdr:cNvCxnSpPr/>
      </xdr:nvCxnSpPr>
      <xdr:spPr>
        <a:xfrm>
          <a:off x="15481300" y="12981511"/>
          <a:ext cx="8382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122761</xdr:rowOff>
    </xdr:from>
    <xdr:to>
      <xdr:col>22</xdr:col>
      <xdr:colOff>365125</xdr:colOff>
      <xdr:row>75</xdr:row>
      <xdr:rowOff>148467</xdr:rowOff>
    </xdr:to>
    <xdr:cxnSp macro="">
      <xdr:nvCxnSpPr>
        <xdr:cNvPr id="608" name="直線コネクタ 607"/>
        <xdr:cNvCxnSpPr/>
      </xdr:nvCxnSpPr>
      <xdr:spPr>
        <a:xfrm flipV="1">
          <a:off x="14592300" y="12981511"/>
          <a:ext cx="8890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136225</xdr:rowOff>
    </xdr:from>
    <xdr:to>
      <xdr:col>21</xdr:col>
      <xdr:colOff>161925</xdr:colOff>
      <xdr:row>75</xdr:row>
      <xdr:rowOff>148467</xdr:rowOff>
    </xdr:to>
    <xdr:cxnSp macro="">
      <xdr:nvCxnSpPr>
        <xdr:cNvPr id="611" name="直線コネクタ 610"/>
        <xdr:cNvCxnSpPr/>
      </xdr:nvCxnSpPr>
      <xdr:spPr>
        <a:xfrm>
          <a:off x="13703300" y="12994975"/>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122989</xdr:rowOff>
    </xdr:from>
    <xdr:to>
      <xdr:col>19</xdr:col>
      <xdr:colOff>644525</xdr:colOff>
      <xdr:row>75</xdr:row>
      <xdr:rowOff>136225</xdr:rowOff>
    </xdr:to>
    <xdr:cxnSp macro="">
      <xdr:nvCxnSpPr>
        <xdr:cNvPr id="614" name="直線コネクタ 613"/>
        <xdr:cNvCxnSpPr/>
      </xdr:nvCxnSpPr>
      <xdr:spPr>
        <a:xfrm>
          <a:off x="12814300" y="12981739"/>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125952</xdr:rowOff>
    </xdr:from>
    <xdr:to>
      <xdr:col>23</xdr:col>
      <xdr:colOff>568325</xdr:colOff>
      <xdr:row>76</xdr:row>
      <xdr:rowOff>56102</xdr:rowOff>
    </xdr:to>
    <xdr:sp macro="" textlink="">
      <xdr:nvSpPr>
        <xdr:cNvPr id="624" name="円/楕円 623"/>
        <xdr:cNvSpPr/>
      </xdr:nvSpPr>
      <xdr:spPr>
        <a:xfrm>
          <a:off x="16268700" y="129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148829</xdr:rowOff>
    </xdr:from>
    <xdr:ext cx="599010" cy="259045"/>
    <xdr:sp macro="" textlink="">
      <xdr:nvSpPr>
        <xdr:cNvPr id="625" name="公債費該当値テキスト"/>
        <xdr:cNvSpPr txBox="1"/>
      </xdr:nvSpPr>
      <xdr:spPr>
        <a:xfrm>
          <a:off x="16370300" y="1283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145,275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71961</xdr:rowOff>
    </xdr:from>
    <xdr:to>
      <xdr:col>22</xdr:col>
      <xdr:colOff>415925</xdr:colOff>
      <xdr:row>76</xdr:row>
      <xdr:rowOff>2111</xdr:rowOff>
    </xdr:to>
    <xdr:sp macro="" textlink="">
      <xdr:nvSpPr>
        <xdr:cNvPr id="626" name="円/楕円 625"/>
        <xdr:cNvSpPr/>
      </xdr:nvSpPr>
      <xdr:spPr>
        <a:xfrm>
          <a:off x="15430500" y="129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18638</xdr:rowOff>
    </xdr:from>
    <xdr:ext cx="599010" cy="259045"/>
    <xdr:sp macro="" textlink="">
      <xdr:nvSpPr>
        <xdr:cNvPr id="627" name="テキスト ボックス 626"/>
        <xdr:cNvSpPr txBox="1"/>
      </xdr:nvSpPr>
      <xdr:spPr>
        <a:xfrm>
          <a:off x="15181794" y="1270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159,446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97667</xdr:rowOff>
    </xdr:from>
    <xdr:to>
      <xdr:col>21</xdr:col>
      <xdr:colOff>212725</xdr:colOff>
      <xdr:row>76</xdr:row>
      <xdr:rowOff>27817</xdr:rowOff>
    </xdr:to>
    <xdr:sp macro="" textlink="">
      <xdr:nvSpPr>
        <xdr:cNvPr id="628" name="円/楕円 627"/>
        <xdr:cNvSpPr/>
      </xdr:nvSpPr>
      <xdr:spPr>
        <a:xfrm>
          <a:off x="14541500" y="129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44344</xdr:rowOff>
    </xdr:from>
    <xdr:ext cx="599010" cy="259045"/>
    <xdr:sp macro="" textlink="">
      <xdr:nvSpPr>
        <xdr:cNvPr id="629" name="テキスト ボックス 628"/>
        <xdr:cNvSpPr txBox="1"/>
      </xdr:nvSpPr>
      <xdr:spPr>
        <a:xfrm>
          <a:off x="14292794" y="1273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85425</xdr:rowOff>
    </xdr:from>
    <xdr:to>
      <xdr:col>20</xdr:col>
      <xdr:colOff>9525</xdr:colOff>
      <xdr:row>76</xdr:row>
      <xdr:rowOff>15574</xdr:rowOff>
    </xdr:to>
    <xdr:sp macro="" textlink="">
      <xdr:nvSpPr>
        <xdr:cNvPr id="630" name="円/楕円 629"/>
        <xdr:cNvSpPr/>
      </xdr:nvSpPr>
      <xdr:spPr>
        <a:xfrm>
          <a:off x="13652500" y="12944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32102</xdr:rowOff>
    </xdr:from>
    <xdr:ext cx="599010" cy="259045"/>
    <xdr:sp macro="" textlink="">
      <xdr:nvSpPr>
        <xdr:cNvPr id="631" name="テキスト ボックス 630"/>
        <xdr:cNvSpPr txBox="1"/>
      </xdr:nvSpPr>
      <xdr:spPr>
        <a:xfrm>
          <a:off x="13403794" y="1271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155,912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72189</xdr:rowOff>
    </xdr:from>
    <xdr:to>
      <xdr:col>18</xdr:col>
      <xdr:colOff>492125</xdr:colOff>
      <xdr:row>76</xdr:row>
      <xdr:rowOff>2339</xdr:rowOff>
    </xdr:to>
    <xdr:sp macro="" textlink="">
      <xdr:nvSpPr>
        <xdr:cNvPr id="632" name="円/楕円 631"/>
        <xdr:cNvSpPr/>
      </xdr:nvSpPr>
      <xdr:spPr>
        <a:xfrm>
          <a:off x="12763500" y="129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18866</xdr:rowOff>
    </xdr:from>
    <xdr:ext cx="599010" cy="259045"/>
    <xdr:sp macro="" textlink="">
      <xdr:nvSpPr>
        <xdr:cNvPr id="633" name="テキスト ボックス 632"/>
        <xdr:cNvSpPr txBox="1"/>
      </xdr:nvSpPr>
      <xdr:spPr>
        <a:xfrm>
          <a:off x="12514794" y="1270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100673</xdr:rowOff>
    </xdr:from>
    <xdr:to>
      <xdr:col>23</xdr:col>
      <xdr:colOff>517525</xdr:colOff>
      <xdr:row>98</xdr:row>
      <xdr:rowOff>113973</xdr:rowOff>
    </xdr:to>
    <xdr:cxnSp macro="">
      <xdr:nvCxnSpPr>
        <xdr:cNvPr id="660" name="直線コネクタ 659"/>
        <xdr:cNvCxnSpPr/>
      </xdr:nvCxnSpPr>
      <xdr:spPr>
        <a:xfrm flipV="1">
          <a:off x="15481300" y="16902773"/>
          <a:ext cx="8382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78998</xdr:rowOff>
    </xdr:from>
    <xdr:to>
      <xdr:col>22</xdr:col>
      <xdr:colOff>365125</xdr:colOff>
      <xdr:row>98</xdr:row>
      <xdr:rowOff>113973</xdr:rowOff>
    </xdr:to>
    <xdr:cxnSp macro="">
      <xdr:nvCxnSpPr>
        <xdr:cNvPr id="663" name="直線コネクタ 662"/>
        <xdr:cNvCxnSpPr/>
      </xdr:nvCxnSpPr>
      <xdr:spPr>
        <a:xfrm>
          <a:off x="14592300" y="16881098"/>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78998</xdr:rowOff>
    </xdr:from>
    <xdr:to>
      <xdr:col>21</xdr:col>
      <xdr:colOff>161925</xdr:colOff>
      <xdr:row>98</xdr:row>
      <xdr:rowOff>139069</xdr:rowOff>
    </xdr:to>
    <xdr:cxnSp macro="">
      <xdr:nvCxnSpPr>
        <xdr:cNvPr id="666" name="直線コネクタ 665"/>
        <xdr:cNvCxnSpPr/>
      </xdr:nvCxnSpPr>
      <xdr:spPr>
        <a:xfrm flipV="1">
          <a:off x="13703300" y="16881098"/>
          <a:ext cx="8890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139069</xdr:rowOff>
    </xdr:from>
    <xdr:to>
      <xdr:col>19</xdr:col>
      <xdr:colOff>644525</xdr:colOff>
      <xdr:row>98</xdr:row>
      <xdr:rowOff>139657</xdr:rowOff>
    </xdr:to>
    <xdr:cxnSp macro="">
      <xdr:nvCxnSpPr>
        <xdr:cNvPr id="669" name="直線コネクタ 668"/>
        <xdr:cNvCxnSpPr/>
      </xdr:nvCxnSpPr>
      <xdr:spPr>
        <a:xfrm flipV="1">
          <a:off x="12814300" y="16941169"/>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49873</xdr:rowOff>
    </xdr:from>
    <xdr:to>
      <xdr:col>23</xdr:col>
      <xdr:colOff>568325</xdr:colOff>
      <xdr:row>98</xdr:row>
      <xdr:rowOff>151473</xdr:rowOff>
    </xdr:to>
    <xdr:sp macro="" textlink="">
      <xdr:nvSpPr>
        <xdr:cNvPr id="679" name="円/楕円 678"/>
        <xdr:cNvSpPr/>
      </xdr:nvSpPr>
      <xdr:spPr>
        <a:xfrm>
          <a:off x="16268700" y="168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63173</xdr:rowOff>
    </xdr:from>
    <xdr:to>
      <xdr:col>22</xdr:col>
      <xdr:colOff>415925</xdr:colOff>
      <xdr:row>98</xdr:row>
      <xdr:rowOff>164773</xdr:rowOff>
    </xdr:to>
    <xdr:sp macro="" textlink="">
      <xdr:nvSpPr>
        <xdr:cNvPr id="681" name="円/楕円 680"/>
        <xdr:cNvSpPr/>
      </xdr:nvSpPr>
      <xdr:spPr>
        <a:xfrm>
          <a:off x="15430500" y="1686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155900</xdr:rowOff>
    </xdr:from>
    <xdr:ext cx="534377" cy="259045"/>
    <xdr:sp macro="" textlink="">
      <xdr:nvSpPr>
        <xdr:cNvPr id="682" name="テキスト ボックス 681"/>
        <xdr:cNvSpPr txBox="1"/>
      </xdr:nvSpPr>
      <xdr:spPr>
        <a:xfrm>
          <a:off x="15214111" y="1695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28198</xdr:rowOff>
    </xdr:from>
    <xdr:to>
      <xdr:col>21</xdr:col>
      <xdr:colOff>212725</xdr:colOff>
      <xdr:row>98</xdr:row>
      <xdr:rowOff>129798</xdr:rowOff>
    </xdr:to>
    <xdr:sp macro="" textlink="">
      <xdr:nvSpPr>
        <xdr:cNvPr id="683" name="円/楕円 682"/>
        <xdr:cNvSpPr/>
      </xdr:nvSpPr>
      <xdr:spPr>
        <a:xfrm>
          <a:off x="14541500" y="168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120925</xdr:rowOff>
    </xdr:from>
    <xdr:ext cx="534377" cy="259045"/>
    <xdr:sp macro="" textlink="">
      <xdr:nvSpPr>
        <xdr:cNvPr id="684" name="テキスト ボックス 683"/>
        <xdr:cNvSpPr txBox="1"/>
      </xdr:nvSpPr>
      <xdr:spPr>
        <a:xfrm>
          <a:off x="14325111" y="169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88269</xdr:rowOff>
    </xdr:from>
    <xdr:to>
      <xdr:col>20</xdr:col>
      <xdr:colOff>9525</xdr:colOff>
      <xdr:row>99</xdr:row>
      <xdr:rowOff>18419</xdr:rowOff>
    </xdr:to>
    <xdr:sp macro="" textlink="">
      <xdr:nvSpPr>
        <xdr:cNvPr id="685" name="円/楕円 684"/>
        <xdr:cNvSpPr/>
      </xdr:nvSpPr>
      <xdr:spPr>
        <a:xfrm>
          <a:off x="13652500" y="168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9546</xdr:rowOff>
    </xdr:from>
    <xdr:ext cx="378565" cy="259045"/>
    <xdr:sp macro="" textlink="">
      <xdr:nvSpPr>
        <xdr:cNvPr id="686" name="テキスト ボックス 685"/>
        <xdr:cNvSpPr txBox="1"/>
      </xdr:nvSpPr>
      <xdr:spPr>
        <a:xfrm>
          <a:off x="13514017" y="1698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88857</xdr:rowOff>
    </xdr:from>
    <xdr:to>
      <xdr:col>18</xdr:col>
      <xdr:colOff>492125</xdr:colOff>
      <xdr:row>99</xdr:row>
      <xdr:rowOff>19007</xdr:rowOff>
    </xdr:to>
    <xdr:sp macro="" textlink="">
      <xdr:nvSpPr>
        <xdr:cNvPr id="687" name="円/楕円 686"/>
        <xdr:cNvSpPr/>
      </xdr:nvSpPr>
      <xdr:spPr>
        <a:xfrm>
          <a:off x="12763500" y="16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10134</xdr:rowOff>
    </xdr:from>
    <xdr:ext cx="313932" cy="259045"/>
    <xdr:sp macro="" textlink="">
      <xdr:nvSpPr>
        <xdr:cNvPr id="688" name="テキスト ボックス 687"/>
        <xdr:cNvSpPr txBox="1"/>
      </xdr:nvSpPr>
      <xdr:spPr>
        <a:xfrm>
          <a:off x="12657333" y="16983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72720</xdr:rowOff>
    </xdr:from>
    <xdr:to>
      <xdr:col>32</xdr:col>
      <xdr:colOff>187325</xdr:colOff>
      <xdr:row>38</xdr:row>
      <xdr:rowOff>83967</xdr:rowOff>
    </xdr:to>
    <xdr:cxnSp macro="">
      <xdr:nvCxnSpPr>
        <xdr:cNvPr id="715" name="直線コネクタ 714"/>
        <xdr:cNvCxnSpPr/>
      </xdr:nvCxnSpPr>
      <xdr:spPr>
        <a:xfrm flipV="1">
          <a:off x="21323300" y="6587820"/>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83967</xdr:rowOff>
    </xdr:from>
    <xdr:to>
      <xdr:col>31</xdr:col>
      <xdr:colOff>34925</xdr:colOff>
      <xdr:row>38</xdr:row>
      <xdr:rowOff>90505</xdr:rowOff>
    </xdr:to>
    <xdr:cxnSp macro="">
      <xdr:nvCxnSpPr>
        <xdr:cNvPr id="718" name="直線コネクタ 717"/>
        <xdr:cNvCxnSpPr/>
      </xdr:nvCxnSpPr>
      <xdr:spPr>
        <a:xfrm flipV="1">
          <a:off x="20434300" y="6599067"/>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78938</xdr:rowOff>
    </xdr:from>
    <xdr:to>
      <xdr:col>29</xdr:col>
      <xdr:colOff>517525</xdr:colOff>
      <xdr:row>38</xdr:row>
      <xdr:rowOff>90505</xdr:rowOff>
    </xdr:to>
    <xdr:cxnSp macro="">
      <xdr:nvCxnSpPr>
        <xdr:cNvPr id="721" name="直線コネクタ 720"/>
        <xdr:cNvCxnSpPr/>
      </xdr:nvCxnSpPr>
      <xdr:spPr>
        <a:xfrm>
          <a:off x="19545300" y="6594038"/>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78938</xdr:rowOff>
    </xdr:from>
    <xdr:to>
      <xdr:col>28</xdr:col>
      <xdr:colOff>314325</xdr:colOff>
      <xdr:row>38</xdr:row>
      <xdr:rowOff>112268</xdr:rowOff>
    </xdr:to>
    <xdr:cxnSp macro="">
      <xdr:nvCxnSpPr>
        <xdr:cNvPr id="724" name="直線コネクタ 723"/>
        <xdr:cNvCxnSpPr/>
      </xdr:nvCxnSpPr>
      <xdr:spPr>
        <a:xfrm flipV="1">
          <a:off x="18656300" y="6594038"/>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21920</xdr:rowOff>
    </xdr:from>
    <xdr:to>
      <xdr:col>32</xdr:col>
      <xdr:colOff>238125</xdr:colOff>
      <xdr:row>38</xdr:row>
      <xdr:rowOff>123520</xdr:rowOff>
    </xdr:to>
    <xdr:sp macro="" textlink="">
      <xdr:nvSpPr>
        <xdr:cNvPr id="734" name="円/楕円 733"/>
        <xdr:cNvSpPr/>
      </xdr:nvSpPr>
      <xdr:spPr>
        <a:xfrm>
          <a:off x="221107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469744" cy="259045"/>
    <xdr:sp macro="" textlink="">
      <xdr:nvSpPr>
        <xdr:cNvPr id="735" name="投資及び出資金該当値テキスト"/>
        <xdr:cNvSpPr txBox="1"/>
      </xdr:nvSpPr>
      <xdr:spPr>
        <a:xfrm>
          <a:off x="22212300" y="650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33167</xdr:rowOff>
    </xdr:from>
    <xdr:to>
      <xdr:col>31</xdr:col>
      <xdr:colOff>85725</xdr:colOff>
      <xdr:row>38</xdr:row>
      <xdr:rowOff>134767</xdr:rowOff>
    </xdr:to>
    <xdr:sp macro="" textlink="">
      <xdr:nvSpPr>
        <xdr:cNvPr id="736" name="円/楕円 735"/>
        <xdr:cNvSpPr/>
      </xdr:nvSpPr>
      <xdr:spPr>
        <a:xfrm>
          <a:off x="21272500" y="65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125894</xdr:rowOff>
    </xdr:from>
    <xdr:ext cx="469744" cy="259045"/>
    <xdr:sp macro="" textlink="">
      <xdr:nvSpPr>
        <xdr:cNvPr id="737" name="テキスト ボックス 736"/>
        <xdr:cNvSpPr txBox="1"/>
      </xdr:nvSpPr>
      <xdr:spPr>
        <a:xfrm>
          <a:off x="21088427" y="66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39705</xdr:rowOff>
    </xdr:from>
    <xdr:to>
      <xdr:col>29</xdr:col>
      <xdr:colOff>568325</xdr:colOff>
      <xdr:row>38</xdr:row>
      <xdr:rowOff>141305</xdr:rowOff>
    </xdr:to>
    <xdr:sp macro="" textlink="">
      <xdr:nvSpPr>
        <xdr:cNvPr id="738" name="円/楕円 737"/>
        <xdr:cNvSpPr/>
      </xdr:nvSpPr>
      <xdr:spPr>
        <a:xfrm>
          <a:off x="20383500" y="65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132432</xdr:rowOff>
    </xdr:from>
    <xdr:ext cx="469744" cy="259045"/>
    <xdr:sp macro="" textlink="">
      <xdr:nvSpPr>
        <xdr:cNvPr id="739" name="テキスト ボックス 738"/>
        <xdr:cNvSpPr txBox="1"/>
      </xdr:nvSpPr>
      <xdr:spPr>
        <a:xfrm>
          <a:off x="20199427" y="664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28138</xdr:rowOff>
    </xdr:from>
    <xdr:to>
      <xdr:col>28</xdr:col>
      <xdr:colOff>365125</xdr:colOff>
      <xdr:row>38</xdr:row>
      <xdr:rowOff>129738</xdr:rowOff>
    </xdr:to>
    <xdr:sp macro="" textlink="">
      <xdr:nvSpPr>
        <xdr:cNvPr id="740" name="円/楕円 739"/>
        <xdr:cNvSpPr/>
      </xdr:nvSpPr>
      <xdr:spPr>
        <a:xfrm>
          <a:off x="19494500" y="65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120865</xdr:rowOff>
    </xdr:from>
    <xdr:ext cx="469744" cy="259045"/>
    <xdr:sp macro="" textlink="">
      <xdr:nvSpPr>
        <xdr:cNvPr id="741" name="テキスト ボックス 740"/>
        <xdr:cNvSpPr txBox="1"/>
      </xdr:nvSpPr>
      <xdr:spPr>
        <a:xfrm>
          <a:off x="19310427" y="663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61468</xdr:rowOff>
    </xdr:from>
    <xdr:to>
      <xdr:col>27</xdr:col>
      <xdr:colOff>161925</xdr:colOff>
      <xdr:row>38</xdr:row>
      <xdr:rowOff>163068</xdr:rowOff>
    </xdr:to>
    <xdr:sp macro="" textlink="">
      <xdr:nvSpPr>
        <xdr:cNvPr id="742" name="円/楕円 741"/>
        <xdr:cNvSpPr/>
      </xdr:nvSpPr>
      <xdr:spPr>
        <a:xfrm>
          <a:off x="18605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154195</xdr:rowOff>
    </xdr:from>
    <xdr:ext cx="378565" cy="259045"/>
    <xdr:sp macro="" textlink="">
      <xdr:nvSpPr>
        <xdr:cNvPr id="743" name="テキスト ボックス 742"/>
        <xdr:cNvSpPr txBox="1"/>
      </xdr:nvSpPr>
      <xdr:spPr>
        <a:xfrm>
          <a:off x="18467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96076</xdr:rowOff>
    </xdr:from>
    <xdr:to>
      <xdr:col>32</xdr:col>
      <xdr:colOff>187325</xdr:colOff>
      <xdr:row>58</xdr:row>
      <xdr:rowOff>107086</xdr:rowOff>
    </xdr:to>
    <xdr:cxnSp macro="">
      <xdr:nvCxnSpPr>
        <xdr:cNvPr id="772" name="直線コネクタ 771"/>
        <xdr:cNvCxnSpPr/>
      </xdr:nvCxnSpPr>
      <xdr:spPr>
        <a:xfrm>
          <a:off x="21323300" y="10040176"/>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78321</xdr:rowOff>
    </xdr:from>
    <xdr:to>
      <xdr:col>31</xdr:col>
      <xdr:colOff>34925</xdr:colOff>
      <xdr:row>58</xdr:row>
      <xdr:rowOff>96076</xdr:rowOff>
    </xdr:to>
    <xdr:cxnSp macro="">
      <xdr:nvCxnSpPr>
        <xdr:cNvPr id="775" name="直線コネクタ 774"/>
        <xdr:cNvCxnSpPr/>
      </xdr:nvCxnSpPr>
      <xdr:spPr>
        <a:xfrm>
          <a:off x="20434300" y="10022421"/>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45765</xdr:rowOff>
    </xdr:from>
    <xdr:to>
      <xdr:col>29</xdr:col>
      <xdr:colOff>517525</xdr:colOff>
      <xdr:row>58</xdr:row>
      <xdr:rowOff>78321</xdr:rowOff>
    </xdr:to>
    <xdr:cxnSp macro="">
      <xdr:nvCxnSpPr>
        <xdr:cNvPr id="778" name="直線コネクタ 777"/>
        <xdr:cNvCxnSpPr/>
      </xdr:nvCxnSpPr>
      <xdr:spPr>
        <a:xfrm>
          <a:off x="19545300" y="9989865"/>
          <a:ext cx="889000" cy="3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168008</xdr:rowOff>
    </xdr:from>
    <xdr:to>
      <xdr:col>28</xdr:col>
      <xdr:colOff>314325</xdr:colOff>
      <xdr:row>58</xdr:row>
      <xdr:rowOff>45765</xdr:rowOff>
    </xdr:to>
    <xdr:cxnSp macro="">
      <xdr:nvCxnSpPr>
        <xdr:cNvPr id="781" name="直線コネクタ 780"/>
        <xdr:cNvCxnSpPr/>
      </xdr:nvCxnSpPr>
      <xdr:spPr>
        <a:xfrm>
          <a:off x="18656300" y="9940658"/>
          <a:ext cx="889000" cy="4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118362</xdr:rowOff>
    </xdr:from>
    <xdr:ext cx="469744" cy="259045"/>
    <xdr:sp macro="" textlink="">
      <xdr:nvSpPr>
        <xdr:cNvPr id="783" name="テキスト ボックス 782"/>
        <xdr:cNvSpPr txBox="1"/>
      </xdr:nvSpPr>
      <xdr:spPr>
        <a:xfrm>
          <a:off x="19310427" y="10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56286</xdr:rowOff>
    </xdr:from>
    <xdr:to>
      <xdr:col>32</xdr:col>
      <xdr:colOff>238125</xdr:colOff>
      <xdr:row>58</xdr:row>
      <xdr:rowOff>157886</xdr:rowOff>
    </xdr:to>
    <xdr:sp macro="" textlink="">
      <xdr:nvSpPr>
        <xdr:cNvPr id="791" name="円/楕円 790"/>
        <xdr:cNvSpPr/>
      </xdr:nvSpPr>
      <xdr:spPr>
        <a:xfrm>
          <a:off x="22110700" y="100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45276</xdr:rowOff>
    </xdr:from>
    <xdr:to>
      <xdr:col>31</xdr:col>
      <xdr:colOff>85725</xdr:colOff>
      <xdr:row>58</xdr:row>
      <xdr:rowOff>146876</xdr:rowOff>
    </xdr:to>
    <xdr:sp macro="" textlink="">
      <xdr:nvSpPr>
        <xdr:cNvPr id="793" name="円/楕円 792"/>
        <xdr:cNvSpPr/>
      </xdr:nvSpPr>
      <xdr:spPr>
        <a:xfrm>
          <a:off x="21272500" y="998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138003</xdr:rowOff>
    </xdr:from>
    <xdr:ext cx="469744" cy="259045"/>
    <xdr:sp macro="" textlink="">
      <xdr:nvSpPr>
        <xdr:cNvPr id="794" name="テキスト ボックス 793"/>
        <xdr:cNvSpPr txBox="1"/>
      </xdr:nvSpPr>
      <xdr:spPr>
        <a:xfrm>
          <a:off x="21088427" y="1008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27521</xdr:rowOff>
    </xdr:from>
    <xdr:to>
      <xdr:col>29</xdr:col>
      <xdr:colOff>568325</xdr:colOff>
      <xdr:row>58</xdr:row>
      <xdr:rowOff>129121</xdr:rowOff>
    </xdr:to>
    <xdr:sp macro="" textlink="">
      <xdr:nvSpPr>
        <xdr:cNvPr id="795" name="円/楕円 794"/>
        <xdr:cNvSpPr/>
      </xdr:nvSpPr>
      <xdr:spPr>
        <a:xfrm>
          <a:off x="20383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145648</xdr:rowOff>
    </xdr:from>
    <xdr:ext cx="469744" cy="259045"/>
    <xdr:sp macro="" textlink="">
      <xdr:nvSpPr>
        <xdr:cNvPr id="796" name="テキスト ボックス 795"/>
        <xdr:cNvSpPr txBox="1"/>
      </xdr:nvSpPr>
      <xdr:spPr>
        <a:xfrm>
          <a:off x="20199427" y="974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166415</xdr:rowOff>
    </xdr:from>
    <xdr:to>
      <xdr:col>28</xdr:col>
      <xdr:colOff>365125</xdr:colOff>
      <xdr:row>58</xdr:row>
      <xdr:rowOff>96565</xdr:rowOff>
    </xdr:to>
    <xdr:sp macro="" textlink="">
      <xdr:nvSpPr>
        <xdr:cNvPr id="797" name="円/楕円 796"/>
        <xdr:cNvSpPr/>
      </xdr:nvSpPr>
      <xdr:spPr>
        <a:xfrm>
          <a:off x="19494500" y="99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113092</xdr:rowOff>
    </xdr:from>
    <xdr:ext cx="469744" cy="259045"/>
    <xdr:sp macro="" textlink="">
      <xdr:nvSpPr>
        <xdr:cNvPr id="798" name="テキスト ボックス 797"/>
        <xdr:cNvSpPr txBox="1"/>
      </xdr:nvSpPr>
      <xdr:spPr>
        <a:xfrm>
          <a:off x="19310427" y="971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117208</xdr:rowOff>
    </xdr:from>
    <xdr:to>
      <xdr:col>27</xdr:col>
      <xdr:colOff>161925</xdr:colOff>
      <xdr:row>58</xdr:row>
      <xdr:rowOff>47358</xdr:rowOff>
    </xdr:to>
    <xdr:sp macro="" textlink="">
      <xdr:nvSpPr>
        <xdr:cNvPr id="799" name="円/楕円 798"/>
        <xdr:cNvSpPr/>
      </xdr:nvSpPr>
      <xdr:spPr>
        <a:xfrm>
          <a:off x="18605500" y="9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63885</xdr:rowOff>
    </xdr:from>
    <xdr:ext cx="534377" cy="259045"/>
    <xdr:sp macro="" textlink="">
      <xdr:nvSpPr>
        <xdr:cNvPr id="800" name="テキスト ボックス 799"/>
        <xdr:cNvSpPr txBox="1"/>
      </xdr:nvSpPr>
      <xdr:spPr>
        <a:xfrm>
          <a:off x="18389111" y="96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164560</xdr:rowOff>
    </xdr:from>
    <xdr:to>
      <xdr:col>32</xdr:col>
      <xdr:colOff>187325</xdr:colOff>
      <xdr:row>72</xdr:row>
      <xdr:rowOff>82969</xdr:rowOff>
    </xdr:to>
    <xdr:cxnSp macro="">
      <xdr:nvCxnSpPr>
        <xdr:cNvPr id="830" name="直線コネクタ 829"/>
        <xdr:cNvCxnSpPr/>
      </xdr:nvCxnSpPr>
      <xdr:spPr>
        <a:xfrm flipV="1">
          <a:off x="21323300" y="12337510"/>
          <a:ext cx="838200" cy="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82969</xdr:rowOff>
    </xdr:from>
    <xdr:to>
      <xdr:col>31</xdr:col>
      <xdr:colOff>34925</xdr:colOff>
      <xdr:row>72</xdr:row>
      <xdr:rowOff>121336</xdr:rowOff>
    </xdr:to>
    <xdr:cxnSp macro="">
      <xdr:nvCxnSpPr>
        <xdr:cNvPr id="833" name="直線コネクタ 832"/>
        <xdr:cNvCxnSpPr/>
      </xdr:nvCxnSpPr>
      <xdr:spPr>
        <a:xfrm flipV="1">
          <a:off x="20434300" y="12427369"/>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101276</xdr:rowOff>
    </xdr:from>
    <xdr:to>
      <xdr:col>29</xdr:col>
      <xdr:colOff>517525</xdr:colOff>
      <xdr:row>72</xdr:row>
      <xdr:rowOff>121336</xdr:rowOff>
    </xdr:to>
    <xdr:cxnSp macro="">
      <xdr:nvCxnSpPr>
        <xdr:cNvPr id="836" name="直線コネクタ 835"/>
        <xdr:cNvCxnSpPr/>
      </xdr:nvCxnSpPr>
      <xdr:spPr>
        <a:xfrm>
          <a:off x="19545300" y="12274226"/>
          <a:ext cx="889000" cy="19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101276</xdr:rowOff>
    </xdr:from>
    <xdr:to>
      <xdr:col>28</xdr:col>
      <xdr:colOff>314325</xdr:colOff>
      <xdr:row>72</xdr:row>
      <xdr:rowOff>164674</xdr:rowOff>
    </xdr:to>
    <xdr:cxnSp macro="">
      <xdr:nvCxnSpPr>
        <xdr:cNvPr id="839" name="直線コネクタ 838"/>
        <xdr:cNvCxnSpPr/>
      </xdr:nvCxnSpPr>
      <xdr:spPr>
        <a:xfrm flipV="1">
          <a:off x="18656300" y="12274226"/>
          <a:ext cx="889000" cy="2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113760</xdr:rowOff>
    </xdr:from>
    <xdr:to>
      <xdr:col>32</xdr:col>
      <xdr:colOff>238125</xdr:colOff>
      <xdr:row>72</xdr:row>
      <xdr:rowOff>43910</xdr:rowOff>
    </xdr:to>
    <xdr:sp macro="" textlink="">
      <xdr:nvSpPr>
        <xdr:cNvPr id="849" name="円/楕円 848"/>
        <xdr:cNvSpPr/>
      </xdr:nvSpPr>
      <xdr:spPr>
        <a:xfrm>
          <a:off x="22110700" y="122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136637</xdr:rowOff>
    </xdr:from>
    <xdr:ext cx="534377" cy="259045"/>
    <xdr:sp macro="" textlink="">
      <xdr:nvSpPr>
        <xdr:cNvPr id="850" name="繰出金該当値テキスト"/>
        <xdr:cNvSpPr txBox="1"/>
      </xdr:nvSpPr>
      <xdr:spPr>
        <a:xfrm>
          <a:off x="22212300" y="1213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85,695</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32169</xdr:rowOff>
    </xdr:from>
    <xdr:to>
      <xdr:col>31</xdr:col>
      <xdr:colOff>85725</xdr:colOff>
      <xdr:row>72</xdr:row>
      <xdr:rowOff>133769</xdr:rowOff>
    </xdr:to>
    <xdr:sp macro="" textlink="">
      <xdr:nvSpPr>
        <xdr:cNvPr id="851" name="円/楕円 850"/>
        <xdr:cNvSpPr/>
      </xdr:nvSpPr>
      <xdr:spPr>
        <a:xfrm>
          <a:off x="21272500" y="1237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150296</xdr:rowOff>
    </xdr:from>
    <xdr:ext cx="534377" cy="259045"/>
    <xdr:sp macro="" textlink="">
      <xdr:nvSpPr>
        <xdr:cNvPr id="852" name="テキスト ボックス 851"/>
        <xdr:cNvSpPr txBox="1"/>
      </xdr:nvSpPr>
      <xdr:spPr>
        <a:xfrm>
          <a:off x="21056111" y="1215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80,978</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70536</xdr:rowOff>
    </xdr:from>
    <xdr:to>
      <xdr:col>29</xdr:col>
      <xdr:colOff>568325</xdr:colOff>
      <xdr:row>73</xdr:row>
      <xdr:rowOff>686</xdr:rowOff>
    </xdr:to>
    <xdr:sp macro="" textlink="">
      <xdr:nvSpPr>
        <xdr:cNvPr id="853" name="円/楕円 852"/>
        <xdr:cNvSpPr/>
      </xdr:nvSpPr>
      <xdr:spPr>
        <a:xfrm>
          <a:off x="20383500" y="124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17213</xdr:rowOff>
    </xdr:from>
    <xdr:ext cx="534377" cy="259045"/>
    <xdr:sp macro="" textlink="">
      <xdr:nvSpPr>
        <xdr:cNvPr id="854" name="テキスト ボックス 853"/>
        <xdr:cNvSpPr txBox="1"/>
      </xdr:nvSpPr>
      <xdr:spPr>
        <a:xfrm>
          <a:off x="20167111" y="1219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78,964</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50476</xdr:rowOff>
    </xdr:from>
    <xdr:to>
      <xdr:col>28</xdr:col>
      <xdr:colOff>365125</xdr:colOff>
      <xdr:row>71</xdr:row>
      <xdr:rowOff>152076</xdr:rowOff>
    </xdr:to>
    <xdr:sp macro="" textlink="">
      <xdr:nvSpPr>
        <xdr:cNvPr id="855" name="円/楕円 854"/>
        <xdr:cNvSpPr/>
      </xdr:nvSpPr>
      <xdr:spPr>
        <a:xfrm>
          <a:off x="19494500" y="122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168603</xdr:rowOff>
    </xdr:from>
    <xdr:ext cx="534377" cy="259045"/>
    <xdr:sp macro="" textlink="">
      <xdr:nvSpPr>
        <xdr:cNvPr id="856" name="テキスト ボックス 855"/>
        <xdr:cNvSpPr txBox="1"/>
      </xdr:nvSpPr>
      <xdr:spPr>
        <a:xfrm>
          <a:off x="19278111" y="119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89,017</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113874</xdr:rowOff>
    </xdr:from>
    <xdr:to>
      <xdr:col>27</xdr:col>
      <xdr:colOff>161925</xdr:colOff>
      <xdr:row>73</xdr:row>
      <xdr:rowOff>44024</xdr:rowOff>
    </xdr:to>
    <xdr:sp macro="" textlink="">
      <xdr:nvSpPr>
        <xdr:cNvPr id="857" name="円/楕円 856"/>
        <xdr:cNvSpPr/>
      </xdr:nvSpPr>
      <xdr:spPr>
        <a:xfrm>
          <a:off x="18605500" y="124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60551</xdr:rowOff>
    </xdr:from>
    <xdr:ext cx="534377" cy="259045"/>
    <xdr:sp macro="" textlink="">
      <xdr:nvSpPr>
        <xdr:cNvPr id="858" name="テキスト ボックス 857"/>
        <xdr:cNvSpPr txBox="1"/>
      </xdr:nvSpPr>
      <xdr:spPr>
        <a:xfrm>
          <a:off x="18389111" y="12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歳出決算総額は、市民一人当たり</a:t>
          </a:r>
          <a:r>
            <a:rPr kumimoji="1" lang="en-US" altLang="ja-JP" sz="1300">
              <a:latin typeface="ＭＳ Ｐゴシック"/>
            </a:rPr>
            <a:t>829</a:t>
          </a:r>
          <a:r>
            <a:rPr kumimoji="1" lang="ja-JP" altLang="en-US" sz="1300">
              <a:latin typeface="ＭＳ Ｐゴシック"/>
            </a:rPr>
            <a:t>千円となっている。主な構成項目である公債費は、市民一人当たり</a:t>
          </a:r>
          <a:r>
            <a:rPr kumimoji="1" lang="en-US" altLang="ja-JP" sz="1300">
              <a:latin typeface="ＭＳ Ｐゴシック"/>
            </a:rPr>
            <a:t>145</a:t>
          </a:r>
          <a:r>
            <a:rPr kumimoji="1" lang="ja-JP" altLang="en-US" sz="1300">
              <a:latin typeface="ＭＳ Ｐゴシック"/>
            </a:rPr>
            <a:t>千円となっており類似団体平均と比べて一人当たりコストが高い状況にあるが、公債費負担適正化計画に沿った市債発行額の抑制等の取り組みにより平成</a:t>
          </a:r>
          <a:r>
            <a:rPr kumimoji="1" lang="en-US" altLang="ja-JP" sz="1300">
              <a:latin typeface="ＭＳ Ｐゴシック"/>
            </a:rPr>
            <a:t>27</a:t>
          </a:r>
          <a:r>
            <a:rPr kumimoji="1" lang="ja-JP" altLang="en-US" sz="1300">
              <a:latin typeface="ＭＳ Ｐゴシック"/>
            </a:rPr>
            <a:t>年度の実質公債費比率は</a:t>
          </a:r>
          <a:r>
            <a:rPr kumimoji="1" lang="en-US" altLang="ja-JP" sz="1300">
              <a:latin typeface="ＭＳ Ｐゴシック"/>
            </a:rPr>
            <a:t>16.8</a:t>
          </a:r>
          <a:r>
            <a:rPr kumimoji="1" lang="ja-JP" altLang="en-US" sz="1300">
              <a:latin typeface="ＭＳ Ｐゴシック"/>
            </a:rPr>
            <a:t>％と</a:t>
          </a:r>
          <a:r>
            <a:rPr kumimoji="1" lang="en-US" altLang="ja-JP" sz="1300">
              <a:latin typeface="ＭＳ Ｐゴシック"/>
            </a:rPr>
            <a:t>18.0</a:t>
          </a:r>
          <a:r>
            <a:rPr kumimoji="1" lang="ja-JP" altLang="en-US" sz="1300">
              <a:latin typeface="ＭＳ Ｐゴシック"/>
            </a:rPr>
            <a:t>％を下回り、前年度と比較すると市民一人当たり</a:t>
          </a:r>
          <a:r>
            <a:rPr kumimoji="1" lang="en-US" altLang="ja-JP" sz="1300">
              <a:latin typeface="ＭＳ Ｐゴシック"/>
            </a:rPr>
            <a:t>14</a:t>
          </a:r>
          <a:r>
            <a:rPr kumimoji="1" lang="ja-JP" altLang="en-US" sz="1300">
              <a:latin typeface="ＭＳ Ｐゴシック"/>
            </a:rPr>
            <a:t>千円の減額となっている。また、普通建設事業費は住民一人当たり</a:t>
          </a:r>
          <a:r>
            <a:rPr kumimoji="1" lang="en-US" altLang="ja-JP" sz="1300">
              <a:latin typeface="ＭＳ Ｐゴシック"/>
            </a:rPr>
            <a:t>127</a:t>
          </a:r>
          <a:r>
            <a:rPr kumimoji="1" lang="ja-JP" altLang="en-US" sz="1300">
              <a:latin typeface="ＭＳ Ｐゴシック"/>
            </a:rPr>
            <a:t>千円となっており、類似団体と比較して一人当たりコストが高い状況となっている。これは、近年の超高速通信網整備事業の増加等によるものであり、前年度決算と比較すると</a:t>
          </a:r>
          <a:r>
            <a:rPr kumimoji="1" lang="en-US" altLang="ja-JP" sz="1300">
              <a:latin typeface="ＭＳ Ｐゴシック"/>
            </a:rPr>
            <a:t>5.4</a:t>
          </a:r>
          <a:r>
            <a:rPr kumimoji="1" lang="ja-JP" altLang="en-US" sz="1300">
              <a:latin typeface="ＭＳ Ｐゴシック"/>
            </a:rPr>
            <a:t>％増となっている。特に今後は更新整備が増加すると見込まれるため公共施設等総合管理計画に基づき、事業の取捨選択を徹底していくことで、事業費の減少を目指すこととする。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37,233
1,246.49
32,121,230
31,136,997
920,884
19,606,027
39,289,077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123.4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4445</xdr:rowOff>
    </xdr:from>
    <xdr:to>
      <xdr:col>6</xdr:col>
      <xdr:colOff>511175</xdr:colOff>
      <xdr:row>35</xdr:row>
      <xdr:rowOff>66739</xdr:rowOff>
    </xdr:to>
    <xdr:cxnSp macro="">
      <xdr:nvCxnSpPr>
        <xdr:cNvPr id="61" name="直線コネクタ 60"/>
        <xdr:cNvCxnSpPr/>
      </xdr:nvCxnSpPr>
      <xdr:spPr>
        <a:xfrm flipV="1">
          <a:off x="3797300" y="6005195"/>
          <a:ext cx="8382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66739</xdr:rowOff>
    </xdr:from>
    <xdr:to>
      <xdr:col>5</xdr:col>
      <xdr:colOff>358775</xdr:colOff>
      <xdr:row>35</xdr:row>
      <xdr:rowOff>83693</xdr:rowOff>
    </xdr:to>
    <xdr:cxnSp macro="">
      <xdr:nvCxnSpPr>
        <xdr:cNvPr id="64" name="直線コネクタ 63"/>
        <xdr:cNvCxnSpPr/>
      </xdr:nvCxnSpPr>
      <xdr:spPr>
        <a:xfrm flipV="1">
          <a:off x="2908300" y="6067489"/>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135509</xdr:rowOff>
    </xdr:from>
    <xdr:to>
      <xdr:col>4</xdr:col>
      <xdr:colOff>155575</xdr:colOff>
      <xdr:row>35</xdr:row>
      <xdr:rowOff>83693</xdr:rowOff>
    </xdr:to>
    <xdr:cxnSp macro="">
      <xdr:nvCxnSpPr>
        <xdr:cNvPr id="67" name="直線コネクタ 66"/>
        <xdr:cNvCxnSpPr/>
      </xdr:nvCxnSpPr>
      <xdr:spPr>
        <a:xfrm>
          <a:off x="2019300" y="5964809"/>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151321</xdr:rowOff>
    </xdr:from>
    <xdr:to>
      <xdr:col>2</xdr:col>
      <xdr:colOff>638175</xdr:colOff>
      <xdr:row>34</xdr:row>
      <xdr:rowOff>135509</xdr:rowOff>
    </xdr:to>
    <xdr:cxnSp macro="">
      <xdr:nvCxnSpPr>
        <xdr:cNvPr id="70" name="直線コネクタ 69"/>
        <xdr:cNvCxnSpPr/>
      </xdr:nvCxnSpPr>
      <xdr:spPr>
        <a:xfrm>
          <a:off x="1130300" y="5809171"/>
          <a:ext cx="889000" cy="15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125095</xdr:rowOff>
    </xdr:from>
    <xdr:to>
      <xdr:col>6</xdr:col>
      <xdr:colOff>561975</xdr:colOff>
      <xdr:row>35</xdr:row>
      <xdr:rowOff>55245</xdr:rowOff>
    </xdr:to>
    <xdr:sp macro="" textlink="">
      <xdr:nvSpPr>
        <xdr:cNvPr id="80" name="円/楕円 79"/>
        <xdr:cNvSpPr/>
      </xdr:nvSpPr>
      <xdr:spPr>
        <a:xfrm>
          <a:off x="45847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147972</xdr:rowOff>
    </xdr:from>
    <xdr:ext cx="469744" cy="259045"/>
    <xdr:sp macro="" textlink="">
      <xdr:nvSpPr>
        <xdr:cNvPr id="81" name="議会費該当値テキスト"/>
        <xdr:cNvSpPr txBox="1"/>
      </xdr:nvSpPr>
      <xdr:spPr>
        <a:xfrm>
          <a:off x="4686300"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15939</xdr:rowOff>
    </xdr:from>
    <xdr:to>
      <xdr:col>5</xdr:col>
      <xdr:colOff>409575</xdr:colOff>
      <xdr:row>35</xdr:row>
      <xdr:rowOff>117539</xdr:rowOff>
    </xdr:to>
    <xdr:sp macro="" textlink="">
      <xdr:nvSpPr>
        <xdr:cNvPr id="82" name="円/楕円 81"/>
        <xdr:cNvSpPr/>
      </xdr:nvSpPr>
      <xdr:spPr>
        <a:xfrm>
          <a:off x="3746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134066</xdr:rowOff>
    </xdr:from>
    <xdr:ext cx="469744" cy="259045"/>
    <xdr:sp macro="" textlink="">
      <xdr:nvSpPr>
        <xdr:cNvPr id="83" name="テキスト ボックス 82"/>
        <xdr:cNvSpPr txBox="1"/>
      </xdr:nvSpPr>
      <xdr:spPr>
        <a:xfrm>
          <a:off x="3562427" y="579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32893</xdr:rowOff>
    </xdr:from>
    <xdr:to>
      <xdr:col>4</xdr:col>
      <xdr:colOff>206375</xdr:colOff>
      <xdr:row>35</xdr:row>
      <xdr:rowOff>134493</xdr:rowOff>
    </xdr:to>
    <xdr:sp macro="" textlink="">
      <xdr:nvSpPr>
        <xdr:cNvPr id="84" name="円/楕円 83"/>
        <xdr:cNvSpPr/>
      </xdr:nvSpPr>
      <xdr:spPr>
        <a:xfrm>
          <a:off x="2857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151020</xdr:rowOff>
    </xdr:from>
    <xdr:ext cx="469744" cy="259045"/>
    <xdr:sp macro="" textlink="">
      <xdr:nvSpPr>
        <xdr:cNvPr id="85" name="テキスト ボックス 84"/>
        <xdr:cNvSpPr txBox="1"/>
      </xdr:nvSpPr>
      <xdr:spPr>
        <a:xfrm>
          <a:off x="2673427"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84709</xdr:rowOff>
    </xdr:from>
    <xdr:to>
      <xdr:col>3</xdr:col>
      <xdr:colOff>3175</xdr:colOff>
      <xdr:row>35</xdr:row>
      <xdr:rowOff>14859</xdr:rowOff>
    </xdr:to>
    <xdr:sp macro="" textlink="">
      <xdr:nvSpPr>
        <xdr:cNvPr id="86" name="円/楕円 85"/>
        <xdr:cNvSpPr/>
      </xdr:nvSpPr>
      <xdr:spPr>
        <a:xfrm>
          <a:off x="19685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31386</xdr:rowOff>
    </xdr:from>
    <xdr:ext cx="469744" cy="259045"/>
    <xdr:sp macro="" textlink="">
      <xdr:nvSpPr>
        <xdr:cNvPr id="87" name="テキスト ボックス 86"/>
        <xdr:cNvSpPr txBox="1"/>
      </xdr:nvSpPr>
      <xdr:spPr>
        <a:xfrm>
          <a:off x="1784427" y="568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100521</xdr:rowOff>
    </xdr:from>
    <xdr:to>
      <xdr:col>1</xdr:col>
      <xdr:colOff>485775</xdr:colOff>
      <xdr:row>34</xdr:row>
      <xdr:rowOff>30671</xdr:rowOff>
    </xdr:to>
    <xdr:sp macro="" textlink="">
      <xdr:nvSpPr>
        <xdr:cNvPr id="88" name="円/楕円 87"/>
        <xdr:cNvSpPr/>
      </xdr:nvSpPr>
      <xdr:spPr>
        <a:xfrm>
          <a:off x="1079500" y="57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47198</xdr:rowOff>
    </xdr:from>
    <xdr:ext cx="469744" cy="259045"/>
    <xdr:sp macro="" textlink="">
      <xdr:nvSpPr>
        <xdr:cNvPr id="89" name="テキスト ボックス 88"/>
        <xdr:cNvSpPr txBox="1"/>
      </xdr:nvSpPr>
      <xdr:spPr>
        <a:xfrm>
          <a:off x="895427" y="5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128457</xdr:rowOff>
    </xdr:from>
    <xdr:to>
      <xdr:col>6</xdr:col>
      <xdr:colOff>511175</xdr:colOff>
      <xdr:row>58</xdr:row>
      <xdr:rowOff>10817</xdr:rowOff>
    </xdr:to>
    <xdr:cxnSp macro="">
      <xdr:nvCxnSpPr>
        <xdr:cNvPr id="118" name="直線コネクタ 117"/>
        <xdr:cNvCxnSpPr/>
      </xdr:nvCxnSpPr>
      <xdr:spPr>
        <a:xfrm flipV="1">
          <a:off x="3797300" y="9901107"/>
          <a:ext cx="838200" cy="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159428</xdr:rowOff>
    </xdr:from>
    <xdr:to>
      <xdr:col>5</xdr:col>
      <xdr:colOff>358775</xdr:colOff>
      <xdr:row>58</xdr:row>
      <xdr:rowOff>10817</xdr:rowOff>
    </xdr:to>
    <xdr:cxnSp macro="">
      <xdr:nvCxnSpPr>
        <xdr:cNvPr id="121" name="直線コネクタ 120"/>
        <xdr:cNvCxnSpPr/>
      </xdr:nvCxnSpPr>
      <xdr:spPr>
        <a:xfrm>
          <a:off x="2908300" y="9932078"/>
          <a:ext cx="889000" cy="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159428</xdr:rowOff>
    </xdr:from>
    <xdr:to>
      <xdr:col>4</xdr:col>
      <xdr:colOff>155575</xdr:colOff>
      <xdr:row>58</xdr:row>
      <xdr:rowOff>20258</xdr:rowOff>
    </xdr:to>
    <xdr:cxnSp macro="">
      <xdr:nvCxnSpPr>
        <xdr:cNvPr id="124" name="直線コネクタ 123"/>
        <xdr:cNvCxnSpPr/>
      </xdr:nvCxnSpPr>
      <xdr:spPr>
        <a:xfrm flipV="1">
          <a:off x="2019300" y="9932078"/>
          <a:ext cx="889000" cy="3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13134</xdr:rowOff>
    </xdr:from>
    <xdr:to>
      <xdr:col>2</xdr:col>
      <xdr:colOff>638175</xdr:colOff>
      <xdr:row>58</xdr:row>
      <xdr:rowOff>20258</xdr:rowOff>
    </xdr:to>
    <xdr:cxnSp macro="">
      <xdr:nvCxnSpPr>
        <xdr:cNvPr id="127" name="直線コネクタ 126"/>
        <xdr:cNvCxnSpPr/>
      </xdr:nvCxnSpPr>
      <xdr:spPr>
        <a:xfrm>
          <a:off x="1130300" y="9957234"/>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77657</xdr:rowOff>
    </xdr:from>
    <xdr:to>
      <xdr:col>6</xdr:col>
      <xdr:colOff>561975</xdr:colOff>
      <xdr:row>58</xdr:row>
      <xdr:rowOff>7807</xdr:rowOff>
    </xdr:to>
    <xdr:sp macro="" textlink="">
      <xdr:nvSpPr>
        <xdr:cNvPr id="137" name="円/楕円 136"/>
        <xdr:cNvSpPr/>
      </xdr:nvSpPr>
      <xdr:spPr>
        <a:xfrm>
          <a:off x="4584700" y="98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100534</xdr:rowOff>
    </xdr:from>
    <xdr:ext cx="599010" cy="259045"/>
    <xdr:sp macro="" textlink="">
      <xdr:nvSpPr>
        <xdr:cNvPr id="138" name="総務費該当値テキスト"/>
        <xdr:cNvSpPr txBox="1"/>
      </xdr:nvSpPr>
      <xdr:spPr>
        <a:xfrm>
          <a:off x="4686300" y="970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131467</xdr:rowOff>
    </xdr:from>
    <xdr:to>
      <xdr:col>5</xdr:col>
      <xdr:colOff>409575</xdr:colOff>
      <xdr:row>58</xdr:row>
      <xdr:rowOff>61617</xdr:rowOff>
    </xdr:to>
    <xdr:sp macro="" textlink="">
      <xdr:nvSpPr>
        <xdr:cNvPr id="139" name="円/楕円 138"/>
        <xdr:cNvSpPr/>
      </xdr:nvSpPr>
      <xdr:spPr>
        <a:xfrm>
          <a:off x="3746500" y="990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78144</xdr:rowOff>
    </xdr:from>
    <xdr:ext cx="599010" cy="259045"/>
    <xdr:sp macro="" textlink="">
      <xdr:nvSpPr>
        <xdr:cNvPr id="140" name="テキスト ボックス 139"/>
        <xdr:cNvSpPr txBox="1"/>
      </xdr:nvSpPr>
      <xdr:spPr>
        <a:xfrm>
          <a:off x="3497794" y="96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107,655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108628</xdr:rowOff>
    </xdr:from>
    <xdr:to>
      <xdr:col>4</xdr:col>
      <xdr:colOff>206375</xdr:colOff>
      <xdr:row>58</xdr:row>
      <xdr:rowOff>38778</xdr:rowOff>
    </xdr:to>
    <xdr:sp macro="" textlink="">
      <xdr:nvSpPr>
        <xdr:cNvPr id="141" name="円/楕円 140"/>
        <xdr:cNvSpPr/>
      </xdr:nvSpPr>
      <xdr:spPr>
        <a:xfrm>
          <a:off x="2857500" y="98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55305</xdr:rowOff>
    </xdr:from>
    <xdr:ext cx="599010" cy="259045"/>
    <xdr:sp macro="" textlink="">
      <xdr:nvSpPr>
        <xdr:cNvPr id="142" name="テキスト ボックス 141"/>
        <xdr:cNvSpPr txBox="1"/>
      </xdr:nvSpPr>
      <xdr:spPr>
        <a:xfrm>
          <a:off x="2608794" y="965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119,644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140908</xdr:rowOff>
    </xdr:from>
    <xdr:to>
      <xdr:col>3</xdr:col>
      <xdr:colOff>3175</xdr:colOff>
      <xdr:row>58</xdr:row>
      <xdr:rowOff>71058</xdr:rowOff>
    </xdr:to>
    <xdr:sp macro="" textlink="">
      <xdr:nvSpPr>
        <xdr:cNvPr id="143" name="円/楕円 142"/>
        <xdr:cNvSpPr/>
      </xdr:nvSpPr>
      <xdr:spPr>
        <a:xfrm>
          <a:off x="1968500" y="99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62185</xdr:rowOff>
    </xdr:from>
    <xdr:ext cx="599010" cy="259045"/>
    <xdr:sp macro="" textlink="">
      <xdr:nvSpPr>
        <xdr:cNvPr id="144" name="テキスト ボックス 143"/>
        <xdr:cNvSpPr txBox="1"/>
      </xdr:nvSpPr>
      <xdr:spPr>
        <a:xfrm>
          <a:off x="1719794" y="1000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133784</xdr:rowOff>
    </xdr:from>
    <xdr:to>
      <xdr:col>1</xdr:col>
      <xdr:colOff>485775</xdr:colOff>
      <xdr:row>58</xdr:row>
      <xdr:rowOff>63934</xdr:rowOff>
    </xdr:to>
    <xdr:sp macro="" textlink="">
      <xdr:nvSpPr>
        <xdr:cNvPr id="145" name="円/楕円 144"/>
        <xdr:cNvSpPr/>
      </xdr:nvSpPr>
      <xdr:spPr>
        <a:xfrm>
          <a:off x="1079500" y="99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80461</xdr:rowOff>
    </xdr:from>
    <xdr:ext cx="599010" cy="259045"/>
    <xdr:sp macro="" textlink="">
      <xdr:nvSpPr>
        <xdr:cNvPr id="146" name="テキスト ボックス 145"/>
        <xdr:cNvSpPr txBox="1"/>
      </xdr:nvSpPr>
      <xdr:spPr>
        <a:xfrm>
          <a:off x="830794" y="968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161173</xdr:rowOff>
    </xdr:from>
    <xdr:to>
      <xdr:col>6</xdr:col>
      <xdr:colOff>511175</xdr:colOff>
      <xdr:row>75</xdr:row>
      <xdr:rowOff>39253</xdr:rowOff>
    </xdr:to>
    <xdr:cxnSp macro="">
      <xdr:nvCxnSpPr>
        <xdr:cNvPr id="176" name="直線コネクタ 175"/>
        <xdr:cNvCxnSpPr/>
      </xdr:nvCxnSpPr>
      <xdr:spPr>
        <a:xfrm flipV="1">
          <a:off x="3797300" y="12848473"/>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39253</xdr:rowOff>
    </xdr:from>
    <xdr:to>
      <xdr:col>5</xdr:col>
      <xdr:colOff>358775</xdr:colOff>
      <xdr:row>75</xdr:row>
      <xdr:rowOff>119552</xdr:rowOff>
    </xdr:to>
    <xdr:cxnSp macro="">
      <xdr:nvCxnSpPr>
        <xdr:cNvPr id="179" name="直線コネクタ 178"/>
        <xdr:cNvCxnSpPr/>
      </xdr:nvCxnSpPr>
      <xdr:spPr>
        <a:xfrm flipV="1">
          <a:off x="2908300" y="12898003"/>
          <a:ext cx="889000" cy="8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53792</xdr:rowOff>
    </xdr:from>
    <xdr:to>
      <xdr:col>4</xdr:col>
      <xdr:colOff>155575</xdr:colOff>
      <xdr:row>75</xdr:row>
      <xdr:rowOff>119552</xdr:rowOff>
    </xdr:to>
    <xdr:cxnSp macro="">
      <xdr:nvCxnSpPr>
        <xdr:cNvPr id="182" name="直線コネクタ 181"/>
        <xdr:cNvCxnSpPr/>
      </xdr:nvCxnSpPr>
      <xdr:spPr>
        <a:xfrm>
          <a:off x="2019300" y="12741092"/>
          <a:ext cx="889000" cy="2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53792</xdr:rowOff>
    </xdr:from>
    <xdr:to>
      <xdr:col>2</xdr:col>
      <xdr:colOff>638175</xdr:colOff>
      <xdr:row>75</xdr:row>
      <xdr:rowOff>159565</xdr:rowOff>
    </xdr:to>
    <xdr:cxnSp macro="">
      <xdr:nvCxnSpPr>
        <xdr:cNvPr id="185" name="直線コネクタ 184"/>
        <xdr:cNvCxnSpPr/>
      </xdr:nvCxnSpPr>
      <xdr:spPr>
        <a:xfrm flipV="1">
          <a:off x="1130300" y="12741092"/>
          <a:ext cx="889000" cy="27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110373</xdr:rowOff>
    </xdr:from>
    <xdr:to>
      <xdr:col>6</xdr:col>
      <xdr:colOff>561975</xdr:colOff>
      <xdr:row>75</xdr:row>
      <xdr:rowOff>40523</xdr:rowOff>
    </xdr:to>
    <xdr:sp macro="" textlink="">
      <xdr:nvSpPr>
        <xdr:cNvPr id="195" name="円/楕円 194"/>
        <xdr:cNvSpPr/>
      </xdr:nvSpPr>
      <xdr:spPr>
        <a:xfrm>
          <a:off x="4584700" y="12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133250</xdr:rowOff>
    </xdr:from>
    <xdr:ext cx="599010" cy="259045"/>
    <xdr:sp macro="" textlink="">
      <xdr:nvSpPr>
        <xdr:cNvPr id="196" name="民生費該当値テキスト"/>
        <xdr:cNvSpPr txBox="1"/>
      </xdr:nvSpPr>
      <xdr:spPr>
        <a:xfrm>
          <a:off x="4686300" y="1264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197,182</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159903</xdr:rowOff>
    </xdr:from>
    <xdr:to>
      <xdr:col>5</xdr:col>
      <xdr:colOff>409575</xdr:colOff>
      <xdr:row>75</xdr:row>
      <xdr:rowOff>90053</xdr:rowOff>
    </xdr:to>
    <xdr:sp macro="" textlink="">
      <xdr:nvSpPr>
        <xdr:cNvPr id="197" name="円/楕円 196"/>
        <xdr:cNvSpPr/>
      </xdr:nvSpPr>
      <xdr:spPr>
        <a:xfrm>
          <a:off x="3746500" y="128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106580</xdr:rowOff>
    </xdr:from>
    <xdr:ext cx="599010" cy="259045"/>
    <xdr:sp macro="" textlink="">
      <xdr:nvSpPr>
        <xdr:cNvPr id="198" name="テキスト ボックス 197"/>
        <xdr:cNvSpPr txBox="1"/>
      </xdr:nvSpPr>
      <xdr:spPr>
        <a:xfrm>
          <a:off x="3497794" y="12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190,682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68752</xdr:rowOff>
    </xdr:from>
    <xdr:to>
      <xdr:col>4</xdr:col>
      <xdr:colOff>206375</xdr:colOff>
      <xdr:row>75</xdr:row>
      <xdr:rowOff>170352</xdr:rowOff>
    </xdr:to>
    <xdr:sp macro="" textlink="">
      <xdr:nvSpPr>
        <xdr:cNvPr id="199" name="円/楕円 198"/>
        <xdr:cNvSpPr/>
      </xdr:nvSpPr>
      <xdr:spPr>
        <a:xfrm>
          <a:off x="2857500" y="129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15429</xdr:rowOff>
    </xdr:from>
    <xdr:ext cx="599010" cy="259045"/>
    <xdr:sp macro="" textlink="">
      <xdr:nvSpPr>
        <xdr:cNvPr id="200" name="テキスト ボックス 199"/>
        <xdr:cNvSpPr txBox="1"/>
      </xdr:nvSpPr>
      <xdr:spPr>
        <a:xfrm>
          <a:off x="2608794" y="127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180,144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2992</xdr:rowOff>
    </xdr:from>
    <xdr:to>
      <xdr:col>3</xdr:col>
      <xdr:colOff>3175</xdr:colOff>
      <xdr:row>74</xdr:row>
      <xdr:rowOff>104592</xdr:rowOff>
    </xdr:to>
    <xdr:sp macro="" textlink="">
      <xdr:nvSpPr>
        <xdr:cNvPr id="201" name="円/楕円 200"/>
        <xdr:cNvSpPr/>
      </xdr:nvSpPr>
      <xdr:spPr>
        <a:xfrm>
          <a:off x="1968500" y="1269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121119</xdr:rowOff>
    </xdr:from>
    <xdr:ext cx="599010" cy="259045"/>
    <xdr:sp macro="" textlink="">
      <xdr:nvSpPr>
        <xdr:cNvPr id="202" name="テキスト ボックス 201"/>
        <xdr:cNvSpPr txBox="1"/>
      </xdr:nvSpPr>
      <xdr:spPr>
        <a:xfrm>
          <a:off x="1719794" y="1246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211,274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108765</xdr:rowOff>
    </xdr:from>
    <xdr:to>
      <xdr:col>1</xdr:col>
      <xdr:colOff>485775</xdr:colOff>
      <xdr:row>76</xdr:row>
      <xdr:rowOff>38915</xdr:rowOff>
    </xdr:to>
    <xdr:sp macro="" textlink="">
      <xdr:nvSpPr>
        <xdr:cNvPr id="203" name="円/楕円 202"/>
        <xdr:cNvSpPr/>
      </xdr:nvSpPr>
      <xdr:spPr>
        <a:xfrm>
          <a:off x="1079500" y="129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55442</xdr:rowOff>
    </xdr:from>
    <xdr:ext cx="599010" cy="259045"/>
    <xdr:sp macro="" textlink="">
      <xdr:nvSpPr>
        <xdr:cNvPr id="204" name="テキスト ボックス 203"/>
        <xdr:cNvSpPr txBox="1"/>
      </xdr:nvSpPr>
      <xdr:spPr>
        <a:xfrm>
          <a:off x="830794" y="1274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157499</xdr:rowOff>
    </xdr:from>
    <xdr:to>
      <xdr:col>6</xdr:col>
      <xdr:colOff>511175</xdr:colOff>
      <xdr:row>96</xdr:row>
      <xdr:rowOff>18379</xdr:rowOff>
    </xdr:to>
    <xdr:cxnSp macro="">
      <xdr:nvCxnSpPr>
        <xdr:cNvPr id="235" name="直線コネクタ 234"/>
        <xdr:cNvCxnSpPr/>
      </xdr:nvCxnSpPr>
      <xdr:spPr>
        <a:xfrm flipV="1">
          <a:off x="3797300" y="16445249"/>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18379</xdr:rowOff>
    </xdr:from>
    <xdr:to>
      <xdr:col>5</xdr:col>
      <xdr:colOff>358775</xdr:colOff>
      <xdr:row>96</xdr:row>
      <xdr:rowOff>38703</xdr:rowOff>
    </xdr:to>
    <xdr:cxnSp macro="">
      <xdr:nvCxnSpPr>
        <xdr:cNvPr id="238" name="直線コネクタ 237"/>
        <xdr:cNvCxnSpPr/>
      </xdr:nvCxnSpPr>
      <xdr:spPr>
        <a:xfrm flipV="1">
          <a:off x="2908300" y="16477579"/>
          <a:ext cx="889000" cy="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125451</xdr:rowOff>
    </xdr:from>
    <xdr:to>
      <xdr:col>4</xdr:col>
      <xdr:colOff>155575</xdr:colOff>
      <xdr:row>96</xdr:row>
      <xdr:rowOff>38703</xdr:rowOff>
    </xdr:to>
    <xdr:cxnSp macro="">
      <xdr:nvCxnSpPr>
        <xdr:cNvPr id="241" name="直線コネクタ 240"/>
        <xdr:cNvCxnSpPr/>
      </xdr:nvCxnSpPr>
      <xdr:spPr>
        <a:xfrm>
          <a:off x="2019300" y="16413201"/>
          <a:ext cx="889000" cy="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100904</xdr:rowOff>
    </xdr:from>
    <xdr:to>
      <xdr:col>2</xdr:col>
      <xdr:colOff>638175</xdr:colOff>
      <xdr:row>95</xdr:row>
      <xdr:rowOff>125451</xdr:rowOff>
    </xdr:to>
    <xdr:cxnSp macro="">
      <xdr:nvCxnSpPr>
        <xdr:cNvPr id="244" name="直線コネクタ 243"/>
        <xdr:cNvCxnSpPr/>
      </xdr:nvCxnSpPr>
      <xdr:spPr>
        <a:xfrm>
          <a:off x="1130300" y="16388654"/>
          <a:ext cx="889000" cy="2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106699</xdr:rowOff>
    </xdr:from>
    <xdr:to>
      <xdr:col>6</xdr:col>
      <xdr:colOff>561975</xdr:colOff>
      <xdr:row>96</xdr:row>
      <xdr:rowOff>36849</xdr:rowOff>
    </xdr:to>
    <xdr:sp macro="" textlink="">
      <xdr:nvSpPr>
        <xdr:cNvPr id="254" name="円/楕円 253"/>
        <xdr:cNvSpPr/>
      </xdr:nvSpPr>
      <xdr:spPr>
        <a:xfrm>
          <a:off x="4584700" y="163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129576</xdr:rowOff>
    </xdr:from>
    <xdr:ext cx="534377" cy="259045"/>
    <xdr:sp macro="" textlink="">
      <xdr:nvSpPr>
        <xdr:cNvPr id="255" name="衛生費該当値テキスト"/>
        <xdr:cNvSpPr txBox="1"/>
      </xdr:nvSpPr>
      <xdr:spPr>
        <a:xfrm>
          <a:off x="4686300" y="162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57,615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139029</xdr:rowOff>
    </xdr:from>
    <xdr:to>
      <xdr:col>5</xdr:col>
      <xdr:colOff>409575</xdr:colOff>
      <xdr:row>96</xdr:row>
      <xdr:rowOff>69179</xdr:rowOff>
    </xdr:to>
    <xdr:sp macro="" textlink="">
      <xdr:nvSpPr>
        <xdr:cNvPr id="256" name="円/楕円 255"/>
        <xdr:cNvSpPr/>
      </xdr:nvSpPr>
      <xdr:spPr>
        <a:xfrm>
          <a:off x="3746500" y="164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85706</xdr:rowOff>
    </xdr:from>
    <xdr:ext cx="534377" cy="259045"/>
    <xdr:sp macro="" textlink="">
      <xdr:nvSpPr>
        <xdr:cNvPr id="257" name="テキスト ボックス 256"/>
        <xdr:cNvSpPr txBox="1"/>
      </xdr:nvSpPr>
      <xdr:spPr>
        <a:xfrm>
          <a:off x="3530111" y="1620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159353</xdr:rowOff>
    </xdr:from>
    <xdr:to>
      <xdr:col>4</xdr:col>
      <xdr:colOff>206375</xdr:colOff>
      <xdr:row>96</xdr:row>
      <xdr:rowOff>89503</xdr:rowOff>
    </xdr:to>
    <xdr:sp macro="" textlink="">
      <xdr:nvSpPr>
        <xdr:cNvPr id="258" name="円/楕円 257"/>
        <xdr:cNvSpPr/>
      </xdr:nvSpPr>
      <xdr:spPr>
        <a:xfrm>
          <a:off x="2857500" y="164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106030</xdr:rowOff>
    </xdr:from>
    <xdr:ext cx="534377" cy="259045"/>
    <xdr:sp macro="" textlink="">
      <xdr:nvSpPr>
        <xdr:cNvPr id="259" name="テキスト ボックス 258"/>
        <xdr:cNvSpPr txBox="1"/>
      </xdr:nvSpPr>
      <xdr:spPr>
        <a:xfrm>
          <a:off x="2641111" y="162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74651</xdr:rowOff>
    </xdr:from>
    <xdr:to>
      <xdr:col>3</xdr:col>
      <xdr:colOff>3175</xdr:colOff>
      <xdr:row>96</xdr:row>
      <xdr:rowOff>4801</xdr:rowOff>
    </xdr:to>
    <xdr:sp macro="" textlink="">
      <xdr:nvSpPr>
        <xdr:cNvPr id="260" name="円/楕円 259"/>
        <xdr:cNvSpPr/>
      </xdr:nvSpPr>
      <xdr:spPr>
        <a:xfrm>
          <a:off x="1968500" y="163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21328</xdr:rowOff>
    </xdr:from>
    <xdr:ext cx="534377" cy="259045"/>
    <xdr:sp macro="" textlink="">
      <xdr:nvSpPr>
        <xdr:cNvPr id="261" name="テキスト ボックス 260"/>
        <xdr:cNvSpPr txBox="1"/>
      </xdr:nvSpPr>
      <xdr:spPr>
        <a:xfrm>
          <a:off x="1752111" y="161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50104</xdr:rowOff>
    </xdr:from>
    <xdr:to>
      <xdr:col>1</xdr:col>
      <xdr:colOff>485775</xdr:colOff>
      <xdr:row>95</xdr:row>
      <xdr:rowOff>151704</xdr:rowOff>
    </xdr:to>
    <xdr:sp macro="" textlink="">
      <xdr:nvSpPr>
        <xdr:cNvPr id="262" name="円/楕円 261"/>
        <xdr:cNvSpPr/>
      </xdr:nvSpPr>
      <xdr:spPr>
        <a:xfrm>
          <a:off x="1079500" y="163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168231</xdr:rowOff>
    </xdr:from>
    <xdr:ext cx="534377" cy="259045"/>
    <xdr:sp macro="" textlink="">
      <xdr:nvSpPr>
        <xdr:cNvPr id="263" name="テキスト ボックス 262"/>
        <xdr:cNvSpPr txBox="1"/>
      </xdr:nvSpPr>
      <xdr:spPr>
        <a:xfrm>
          <a:off x="863111" y="1611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62357</xdr:rowOff>
    </xdr:from>
    <xdr:to>
      <xdr:col>15</xdr:col>
      <xdr:colOff>180975</xdr:colOff>
      <xdr:row>37</xdr:row>
      <xdr:rowOff>68453</xdr:rowOff>
    </xdr:to>
    <xdr:cxnSp macro="">
      <xdr:nvCxnSpPr>
        <xdr:cNvPr id="292" name="直線コネクタ 291"/>
        <xdr:cNvCxnSpPr/>
      </xdr:nvCxnSpPr>
      <xdr:spPr>
        <a:xfrm flipV="1">
          <a:off x="9639300" y="640600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34544</xdr:rowOff>
    </xdr:from>
    <xdr:to>
      <xdr:col>14</xdr:col>
      <xdr:colOff>28575</xdr:colOff>
      <xdr:row>37</xdr:row>
      <xdr:rowOff>68453</xdr:rowOff>
    </xdr:to>
    <xdr:cxnSp macro="">
      <xdr:nvCxnSpPr>
        <xdr:cNvPr id="295" name="直線コネクタ 294"/>
        <xdr:cNvCxnSpPr/>
      </xdr:nvCxnSpPr>
      <xdr:spPr>
        <a:xfrm>
          <a:off x="8750300" y="6378194"/>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34544</xdr:rowOff>
    </xdr:from>
    <xdr:to>
      <xdr:col>12</xdr:col>
      <xdr:colOff>511175</xdr:colOff>
      <xdr:row>37</xdr:row>
      <xdr:rowOff>76962</xdr:rowOff>
    </xdr:to>
    <xdr:cxnSp macro="">
      <xdr:nvCxnSpPr>
        <xdr:cNvPr id="298" name="直線コネクタ 297"/>
        <xdr:cNvCxnSpPr/>
      </xdr:nvCxnSpPr>
      <xdr:spPr>
        <a:xfrm flipV="1">
          <a:off x="7861300" y="6378194"/>
          <a:ext cx="8890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76962</xdr:rowOff>
    </xdr:from>
    <xdr:to>
      <xdr:col>11</xdr:col>
      <xdr:colOff>307975</xdr:colOff>
      <xdr:row>37</xdr:row>
      <xdr:rowOff>79375</xdr:rowOff>
    </xdr:to>
    <xdr:cxnSp macro="">
      <xdr:nvCxnSpPr>
        <xdr:cNvPr id="301" name="直線コネクタ 300"/>
        <xdr:cNvCxnSpPr/>
      </xdr:nvCxnSpPr>
      <xdr:spPr>
        <a:xfrm flipV="1">
          <a:off x="6972300" y="64206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11557</xdr:rowOff>
    </xdr:from>
    <xdr:to>
      <xdr:col>15</xdr:col>
      <xdr:colOff>231775</xdr:colOff>
      <xdr:row>37</xdr:row>
      <xdr:rowOff>113157</xdr:rowOff>
    </xdr:to>
    <xdr:sp macro="" textlink="">
      <xdr:nvSpPr>
        <xdr:cNvPr id="311" name="円/楕円 310"/>
        <xdr:cNvSpPr/>
      </xdr:nvSpPr>
      <xdr:spPr>
        <a:xfrm>
          <a:off x="104267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34434</xdr:rowOff>
    </xdr:from>
    <xdr:ext cx="469744" cy="259045"/>
    <xdr:sp macro="" textlink="">
      <xdr:nvSpPr>
        <xdr:cNvPr id="312" name="労働費該当値テキスト"/>
        <xdr:cNvSpPr txBox="1"/>
      </xdr:nvSpPr>
      <xdr:spPr>
        <a:xfrm>
          <a:off x="10528300"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17653</xdr:rowOff>
    </xdr:from>
    <xdr:to>
      <xdr:col>14</xdr:col>
      <xdr:colOff>79375</xdr:colOff>
      <xdr:row>37</xdr:row>
      <xdr:rowOff>119253</xdr:rowOff>
    </xdr:to>
    <xdr:sp macro="" textlink="">
      <xdr:nvSpPr>
        <xdr:cNvPr id="313" name="円/楕円 312"/>
        <xdr:cNvSpPr/>
      </xdr:nvSpPr>
      <xdr:spPr>
        <a:xfrm>
          <a:off x="9588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135780</xdr:rowOff>
    </xdr:from>
    <xdr:ext cx="469744" cy="259045"/>
    <xdr:sp macro="" textlink="">
      <xdr:nvSpPr>
        <xdr:cNvPr id="314" name="テキスト ボックス 313"/>
        <xdr:cNvSpPr txBox="1"/>
      </xdr:nvSpPr>
      <xdr:spPr>
        <a:xfrm>
          <a:off x="9404427"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155194</xdr:rowOff>
    </xdr:from>
    <xdr:to>
      <xdr:col>12</xdr:col>
      <xdr:colOff>561975</xdr:colOff>
      <xdr:row>37</xdr:row>
      <xdr:rowOff>85344</xdr:rowOff>
    </xdr:to>
    <xdr:sp macro="" textlink="">
      <xdr:nvSpPr>
        <xdr:cNvPr id="315" name="円/楕円 314"/>
        <xdr:cNvSpPr/>
      </xdr:nvSpPr>
      <xdr:spPr>
        <a:xfrm>
          <a:off x="869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101871</xdr:rowOff>
    </xdr:from>
    <xdr:ext cx="469744" cy="259045"/>
    <xdr:sp macro="" textlink="">
      <xdr:nvSpPr>
        <xdr:cNvPr id="316" name="テキスト ボックス 315"/>
        <xdr:cNvSpPr txBox="1"/>
      </xdr:nvSpPr>
      <xdr:spPr>
        <a:xfrm>
          <a:off x="8515427" y="61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26162</xdr:rowOff>
    </xdr:from>
    <xdr:to>
      <xdr:col>11</xdr:col>
      <xdr:colOff>358775</xdr:colOff>
      <xdr:row>37</xdr:row>
      <xdr:rowOff>127762</xdr:rowOff>
    </xdr:to>
    <xdr:sp macro="" textlink="">
      <xdr:nvSpPr>
        <xdr:cNvPr id="317" name="円/楕円 316"/>
        <xdr:cNvSpPr/>
      </xdr:nvSpPr>
      <xdr:spPr>
        <a:xfrm>
          <a:off x="7810500" y="63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118889</xdr:rowOff>
    </xdr:from>
    <xdr:ext cx="469744" cy="259045"/>
    <xdr:sp macro="" textlink="">
      <xdr:nvSpPr>
        <xdr:cNvPr id="318" name="テキスト ボックス 317"/>
        <xdr:cNvSpPr txBox="1"/>
      </xdr:nvSpPr>
      <xdr:spPr>
        <a:xfrm>
          <a:off x="7626427" y="646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28575</xdr:rowOff>
    </xdr:from>
    <xdr:to>
      <xdr:col>10</xdr:col>
      <xdr:colOff>155575</xdr:colOff>
      <xdr:row>37</xdr:row>
      <xdr:rowOff>130175</xdr:rowOff>
    </xdr:to>
    <xdr:sp macro="" textlink="">
      <xdr:nvSpPr>
        <xdr:cNvPr id="319" name="円/楕円 318"/>
        <xdr:cNvSpPr/>
      </xdr:nvSpPr>
      <xdr:spPr>
        <a:xfrm>
          <a:off x="69215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121302</xdr:rowOff>
    </xdr:from>
    <xdr:ext cx="469744" cy="259045"/>
    <xdr:sp macro="" textlink="">
      <xdr:nvSpPr>
        <xdr:cNvPr id="320" name="テキスト ボックス 319"/>
        <xdr:cNvSpPr txBox="1"/>
      </xdr:nvSpPr>
      <xdr:spPr>
        <a:xfrm>
          <a:off x="6737427" y="646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19721</xdr:rowOff>
    </xdr:from>
    <xdr:to>
      <xdr:col>15</xdr:col>
      <xdr:colOff>180975</xdr:colOff>
      <xdr:row>55</xdr:row>
      <xdr:rowOff>48580</xdr:rowOff>
    </xdr:to>
    <xdr:cxnSp macro="">
      <xdr:nvCxnSpPr>
        <xdr:cNvPr id="347" name="直線コネクタ 346"/>
        <xdr:cNvCxnSpPr/>
      </xdr:nvCxnSpPr>
      <xdr:spPr>
        <a:xfrm>
          <a:off x="9639300" y="9449471"/>
          <a:ext cx="838200" cy="2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19721</xdr:rowOff>
    </xdr:from>
    <xdr:to>
      <xdr:col>14</xdr:col>
      <xdr:colOff>28575</xdr:colOff>
      <xdr:row>55</xdr:row>
      <xdr:rowOff>129760</xdr:rowOff>
    </xdr:to>
    <xdr:cxnSp macro="">
      <xdr:nvCxnSpPr>
        <xdr:cNvPr id="350" name="直線コネクタ 349"/>
        <xdr:cNvCxnSpPr/>
      </xdr:nvCxnSpPr>
      <xdr:spPr>
        <a:xfrm flipV="1">
          <a:off x="8750300" y="9449471"/>
          <a:ext cx="889000" cy="1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91584</xdr:rowOff>
    </xdr:from>
    <xdr:to>
      <xdr:col>12</xdr:col>
      <xdr:colOff>511175</xdr:colOff>
      <xdr:row>55</xdr:row>
      <xdr:rowOff>129760</xdr:rowOff>
    </xdr:to>
    <xdr:cxnSp macro="">
      <xdr:nvCxnSpPr>
        <xdr:cNvPr id="353" name="直線コネクタ 352"/>
        <xdr:cNvCxnSpPr/>
      </xdr:nvCxnSpPr>
      <xdr:spPr>
        <a:xfrm>
          <a:off x="7861300" y="952133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88923</xdr:rowOff>
    </xdr:from>
    <xdr:to>
      <xdr:col>11</xdr:col>
      <xdr:colOff>307975</xdr:colOff>
      <xdr:row>55</xdr:row>
      <xdr:rowOff>91584</xdr:rowOff>
    </xdr:to>
    <xdr:cxnSp macro="">
      <xdr:nvCxnSpPr>
        <xdr:cNvPr id="356" name="直線コネクタ 355"/>
        <xdr:cNvCxnSpPr/>
      </xdr:nvCxnSpPr>
      <xdr:spPr>
        <a:xfrm>
          <a:off x="6972300" y="9518673"/>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169230</xdr:rowOff>
    </xdr:from>
    <xdr:to>
      <xdr:col>15</xdr:col>
      <xdr:colOff>231775</xdr:colOff>
      <xdr:row>55</xdr:row>
      <xdr:rowOff>99380</xdr:rowOff>
    </xdr:to>
    <xdr:sp macro="" textlink="">
      <xdr:nvSpPr>
        <xdr:cNvPr id="366" name="円/楕円 365"/>
        <xdr:cNvSpPr/>
      </xdr:nvSpPr>
      <xdr:spPr>
        <a:xfrm>
          <a:off x="10426700" y="94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20657</xdr:rowOff>
    </xdr:from>
    <xdr:ext cx="534377" cy="259045"/>
    <xdr:sp macro="" textlink="">
      <xdr:nvSpPr>
        <xdr:cNvPr id="367" name="農林水産業費該当値テキスト"/>
        <xdr:cNvSpPr txBox="1"/>
      </xdr:nvSpPr>
      <xdr:spPr>
        <a:xfrm>
          <a:off x="10528300" y="92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66,215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140371</xdr:rowOff>
    </xdr:from>
    <xdr:to>
      <xdr:col>14</xdr:col>
      <xdr:colOff>79375</xdr:colOff>
      <xdr:row>55</xdr:row>
      <xdr:rowOff>70521</xdr:rowOff>
    </xdr:to>
    <xdr:sp macro="" textlink="">
      <xdr:nvSpPr>
        <xdr:cNvPr id="368" name="円/楕円 367"/>
        <xdr:cNvSpPr/>
      </xdr:nvSpPr>
      <xdr:spPr>
        <a:xfrm>
          <a:off x="9588500" y="93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87048</xdr:rowOff>
    </xdr:from>
    <xdr:ext cx="534377" cy="259045"/>
    <xdr:sp macro="" textlink="">
      <xdr:nvSpPr>
        <xdr:cNvPr id="369" name="テキスト ボックス 368"/>
        <xdr:cNvSpPr txBox="1"/>
      </xdr:nvSpPr>
      <xdr:spPr>
        <a:xfrm>
          <a:off x="9372111" y="91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69,371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78960</xdr:rowOff>
    </xdr:from>
    <xdr:to>
      <xdr:col>12</xdr:col>
      <xdr:colOff>561975</xdr:colOff>
      <xdr:row>56</xdr:row>
      <xdr:rowOff>9110</xdr:rowOff>
    </xdr:to>
    <xdr:sp macro="" textlink="">
      <xdr:nvSpPr>
        <xdr:cNvPr id="370" name="円/楕円 369"/>
        <xdr:cNvSpPr/>
      </xdr:nvSpPr>
      <xdr:spPr>
        <a:xfrm>
          <a:off x="8699500" y="95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25637</xdr:rowOff>
    </xdr:from>
    <xdr:ext cx="534377" cy="259045"/>
    <xdr:sp macro="" textlink="">
      <xdr:nvSpPr>
        <xdr:cNvPr id="371" name="テキスト ボックス 370"/>
        <xdr:cNvSpPr txBox="1"/>
      </xdr:nvSpPr>
      <xdr:spPr>
        <a:xfrm>
          <a:off x="8483111" y="92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57,337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40784</xdr:rowOff>
    </xdr:from>
    <xdr:to>
      <xdr:col>11</xdr:col>
      <xdr:colOff>358775</xdr:colOff>
      <xdr:row>55</xdr:row>
      <xdr:rowOff>142384</xdr:rowOff>
    </xdr:to>
    <xdr:sp macro="" textlink="">
      <xdr:nvSpPr>
        <xdr:cNvPr id="372" name="円/楕円 371"/>
        <xdr:cNvSpPr/>
      </xdr:nvSpPr>
      <xdr:spPr>
        <a:xfrm>
          <a:off x="7810500" y="94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158911</xdr:rowOff>
    </xdr:from>
    <xdr:ext cx="534377" cy="259045"/>
    <xdr:sp macro="" textlink="">
      <xdr:nvSpPr>
        <xdr:cNvPr id="373" name="テキスト ボックス 372"/>
        <xdr:cNvSpPr txBox="1"/>
      </xdr:nvSpPr>
      <xdr:spPr>
        <a:xfrm>
          <a:off x="7594111" y="92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38123</xdr:rowOff>
    </xdr:from>
    <xdr:to>
      <xdr:col>10</xdr:col>
      <xdr:colOff>155575</xdr:colOff>
      <xdr:row>55</xdr:row>
      <xdr:rowOff>139723</xdr:rowOff>
    </xdr:to>
    <xdr:sp macro="" textlink="">
      <xdr:nvSpPr>
        <xdr:cNvPr id="374" name="円/楕円 373"/>
        <xdr:cNvSpPr/>
      </xdr:nvSpPr>
      <xdr:spPr>
        <a:xfrm>
          <a:off x="6921500" y="94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156250</xdr:rowOff>
    </xdr:from>
    <xdr:ext cx="534377" cy="259045"/>
    <xdr:sp macro="" textlink="">
      <xdr:nvSpPr>
        <xdr:cNvPr id="375" name="テキスト ボックス 374"/>
        <xdr:cNvSpPr txBox="1"/>
      </xdr:nvSpPr>
      <xdr:spPr>
        <a:xfrm>
          <a:off x="6705111" y="92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141350</xdr:rowOff>
    </xdr:from>
    <xdr:to>
      <xdr:col>15</xdr:col>
      <xdr:colOff>180975</xdr:colOff>
      <xdr:row>78</xdr:row>
      <xdr:rowOff>7014</xdr:rowOff>
    </xdr:to>
    <xdr:cxnSp macro="">
      <xdr:nvCxnSpPr>
        <xdr:cNvPr id="406" name="直線コネクタ 405"/>
        <xdr:cNvCxnSpPr/>
      </xdr:nvCxnSpPr>
      <xdr:spPr>
        <a:xfrm flipV="1">
          <a:off x="9639300" y="13343000"/>
          <a:ext cx="8382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7014</xdr:rowOff>
    </xdr:from>
    <xdr:to>
      <xdr:col>14</xdr:col>
      <xdr:colOff>28575</xdr:colOff>
      <xdr:row>78</xdr:row>
      <xdr:rowOff>50383</xdr:rowOff>
    </xdr:to>
    <xdr:cxnSp macro="">
      <xdr:nvCxnSpPr>
        <xdr:cNvPr id="409" name="直線コネクタ 408"/>
        <xdr:cNvCxnSpPr/>
      </xdr:nvCxnSpPr>
      <xdr:spPr>
        <a:xfrm flipV="1">
          <a:off x="8750300" y="13380114"/>
          <a:ext cx="8890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53632</xdr:rowOff>
    </xdr:from>
    <xdr:to>
      <xdr:col>12</xdr:col>
      <xdr:colOff>511175</xdr:colOff>
      <xdr:row>78</xdr:row>
      <xdr:rowOff>50383</xdr:rowOff>
    </xdr:to>
    <xdr:cxnSp macro="">
      <xdr:nvCxnSpPr>
        <xdr:cNvPr id="412" name="直線コネクタ 411"/>
        <xdr:cNvCxnSpPr/>
      </xdr:nvCxnSpPr>
      <xdr:spPr>
        <a:xfrm>
          <a:off x="7861300" y="13255282"/>
          <a:ext cx="889000" cy="16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53632</xdr:rowOff>
    </xdr:from>
    <xdr:to>
      <xdr:col>11</xdr:col>
      <xdr:colOff>307975</xdr:colOff>
      <xdr:row>77</xdr:row>
      <xdr:rowOff>125151</xdr:rowOff>
    </xdr:to>
    <xdr:cxnSp macro="">
      <xdr:nvCxnSpPr>
        <xdr:cNvPr id="415" name="直線コネクタ 414"/>
        <xdr:cNvCxnSpPr/>
      </xdr:nvCxnSpPr>
      <xdr:spPr>
        <a:xfrm flipV="1">
          <a:off x="6972300" y="13255282"/>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90550</xdr:rowOff>
    </xdr:from>
    <xdr:to>
      <xdr:col>15</xdr:col>
      <xdr:colOff>231775</xdr:colOff>
      <xdr:row>78</xdr:row>
      <xdr:rowOff>20700</xdr:rowOff>
    </xdr:to>
    <xdr:sp macro="" textlink="">
      <xdr:nvSpPr>
        <xdr:cNvPr id="425" name="円/楕円 424"/>
        <xdr:cNvSpPr/>
      </xdr:nvSpPr>
      <xdr:spPr>
        <a:xfrm>
          <a:off x="10426700" y="132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68977</xdr:rowOff>
    </xdr:from>
    <xdr:ext cx="534377" cy="259045"/>
    <xdr:sp macro="" textlink="">
      <xdr:nvSpPr>
        <xdr:cNvPr id="426" name="商工費該当値テキスト"/>
        <xdr:cNvSpPr txBox="1"/>
      </xdr:nvSpPr>
      <xdr:spPr>
        <a:xfrm>
          <a:off x="10528300" y="132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18,399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127664</xdr:rowOff>
    </xdr:from>
    <xdr:to>
      <xdr:col>14</xdr:col>
      <xdr:colOff>79375</xdr:colOff>
      <xdr:row>78</xdr:row>
      <xdr:rowOff>57814</xdr:rowOff>
    </xdr:to>
    <xdr:sp macro="" textlink="">
      <xdr:nvSpPr>
        <xdr:cNvPr id="427" name="円/楕円 426"/>
        <xdr:cNvSpPr/>
      </xdr:nvSpPr>
      <xdr:spPr>
        <a:xfrm>
          <a:off x="9588500" y="133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74341</xdr:rowOff>
    </xdr:from>
    <xdr:ext cx="534377" cy="259045"/>
    <xdr:sp macro="" textlink="">
      <xdr:nvSpPr>
        <xdr:cNvPr id="428" name="テキスト ボックス 427"/>
        <xdr:cNvSpPr txBox="1"/>
      </xdr:nvSpPr>
      <xdr:spPr>
        <a:xfrm>
          <a:off x="9372111" y="131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171033</xdr:rowOff>
    </xdr:from>
    <xdr:to>
      <xdr:col>12</xdr:col>
      <xdr:colOff>561975</xdr:colOff>
      <xdr:row>78</xdr:row>
      <xdr:rowOff>101183</xdr:rowOff>
    </xdr:to>
    <xdr:sp macro="" textlink="">
      <xdr:nvSpPr>
        <xdr:cNvPr id="429" name="円/楕円 428"/>
        <xdr:cNvSpPr/>
      </xdr:nvSpPr>
      <xdr:spPr>
        <a:xfrm>
          <a:off x="8699500" y="133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92310</xdr:rowOff>
    </xdr:from>
    <xdr:ext cx="534377" cy="259045"/>
    <xdr:sp macro="" textlink="">
      <xdr:nvSpPr>
        <xdr:cNvPr id="430" name="テキスト ボックス 429"/>
        <xdr:cNvSpPr txBox="1"/>
      </xdr:nvSpPr>
      <xdr:spPr>
        <a:xfrm>
          <a:off x="8483111" y="134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2832</xdr:rowOff>
    </xdr:from>
    <xdr:to>
      <xdr:col>11</xdr:col>
      <xdr:colOff>358775</xdr:colOff>
      <xdr:row>77</xdr:row>
      <xdr:rowOff>104432</xdr:rowOff>
    </xdr:to>
    <xdr:sp macro="" textlink="">
      <xdr:nvSpPr>
        <xdr:cNvPr id="431" name="円/楕円 430"/>
        <xdr:cNvSpPr/>
      </xdr:nvSpPr>
      <xdr:spPr>
        <a:xfrm>
          <a:off x="7810500" y="132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120959</xdr:rowOff>
    </xdr:from>
    <xdr:ext cx="534377" cy="259045"/>
    <xdr:sp macro="" textlink="">
      <xdr:nvSpPr>
        <xdr:cNvPr id="432" name="テキスト ボックス 431"/>
        <xdr:cNvSpPr txBox="1"/>
      </xdr:nvSpPr>
      <xdr:spPr>
        <a:xfrm>
          <a:off x="7594111" y="129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74351</xdr:rowOff>
    </xdr:from>
    <xdr:to>
      <xdr:col>10</xdr:col>
      <xdr:colOff>155575</xdr:colOff>
      <xdr:row>78</xdr:row>
      <xdr:rowOff>4501</xdr:rowOff>
    </xdr:to>
    <xdr:sp macro="" textlink="">
      <xdr:nvSpPr>
        <xdr:cNvPr id="433" name="円/楕円 432"/>
        <xdr:cNvSpPr/>
      </xdr:nvSpPr>
      <xdr:spPr>
        <a:xfrm>
          <a:off x="6921500" y="132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21028</xdr:rowOff>
    </xdr:from>
    <xdr:ext cx="534377" cy="259045"/>
    <xdr:sp macro="" textlink="">
      <xdr:nvSpPr>
        <xdr:cNvPr id="434" name="テキスト ボックス 433"/>
        <xdr:cNvSpPr txBox="1"/>
      </xdr:nvSpPr>
      <xdr:spPr>
        <a:xfrm>
          <a:off x="6705111" y="1305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63236</xdr:rowOff>
    </xdr:from>
    <xdr:to>
      <xdr:col>15</xdr:col>
      <xdr:colOff>180975</xdr:colOff>
      <xdr:row>98</xdr:row>
      <xdr:rowOff>67156</xdr:rowOff>
    </xdr:to>
    <xdr:cxnSp macro="">
      <xdr:nvCxnSpPr>
        <xdr:cNvPr id="461" name="直線コネクタ 460"/>
        <xdr:cNvCxnSpPr/>
      </xdr:nvCxnSpPr>
      <xdr:spPr>
        <a:xfrm>
          <a:off x="9639300" y="16865336"/>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63236</xdr:rowOff>
    </xdr:from>
    <xdr:to>
      <xdr:col>14</xdr:col>
      <xdr:colOff>28575</xdr:colOff>
      <xdr:row>98</xdr:row>
      <xdr:rowOff>66198</xdr:rowOff>
    </xdr:to>
    <xdr:cxnSp macro="">
      <xdr:nvCxnSpPr>
        <xdr:cNvPr id="464" name="直線コネクタ 463"/>
        <xdr:cNvCxnSpPr/>
      </xdr:nvCxnSpPr>
      <xdr:spPr>
        <a:xfrm flipV="1">
          <a:off x="8750300" y="16865336"/>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116578</xdr:rowOff>
    </xdr:from>
    <xdr:ext cx="534377" cy="259045"/>
    <xdr:sp macro="" textlink="">
      <xdr:nvSpPr>
        <xdr:cNvPr id="466" name="テキスト ボックス 465"/>
        <xdr:cNvSpPr txBox="1"/>
      </xdr:nvSpPr>
      <xdr:spPr>
        <a:xfrm>
          <a:off x="9372111" y="169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61975</xdr:rowOff>
    </xdr:from>
    <xdr:to>
      <xdr:col>12</xdr:col>
      <xdr:colOff>511175</xdr:colOff>
      <xdr:row>98</xdr:row>
      <xdr:rowOff>66198</xdr:rowOff>
    </xdr:to>
    <xdr:cxnSp macro="">
      <xdr:nvCxnSpPr>
        <xdr:cNvPr id="467" name="直線コネクタ 466"/>
        <xdr:cNvCxnSpPr/>
      </xdr:nvCxnSpPr>
      <xdr:spPr>
        <a:xfrm>
          <a:off x="7861300" y="1686407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61975</xdr:rowOff>
    </xdr:from>
    <xdr:to>
      <xdr:col>11</xdr:col>
      <xdr:colOff>307975</xdr:colOff>
      <xdr:row>98</xdr:row>
      <xdr:rowOff>69697</xdr:rowOff>
    </xdr:to>
    <xdr:cxnSp macro="">
      <xdr:nvCxnSpPr>
        <xdr:cNvPr id="470" name="直線コネクタ 469"/>
        <xdr:cNvCxnSpPr/>
      </xdr:nvCxnSpPr>
      <xdr:spPr>
        <a:xfrm flipV="1">
          <a:off x="6972300" y="1686407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132552</xdr:rowOff>
    </xdr:from>
    <xdr:ext cx="534377" cy="259045"/>
    <xdr:sp macro="" textlink="">
      <xdr:nvSpPr>
        <xdr:cNvPr id="472" name="テキスト ボックス 471"/>
        <xdr:cNvSpPr txBox="1"/>
      </xdr:nvSpPr>
      <xdr:spPr>
        <a:xfrm>
          <a:off x="7594111" y="169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16356</xdr:rowOff>
    </xdr:from>
    <xdr:to>
      <xdr:col>15</xdr:col>
      <xdr:colOff>231775</xdr:colOff>
      <xdr:row>98</xdr:row>
      <xdr:rowOff>117956</xdr:rowOff>
    </xdr:to>
    <xdr:sp macro="" textlink="">
      <xdr:nvSpPr>
        <xdr:cNvPr id="480" name="円/楕円 479"/>
        <xdr:cNvSpPr/>
      </xdr:nvSpPr>
      <xdr:spPr>
        <a:xfrm>
          <a:off x="10426700" y="168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147183</xdr:rowOff>
    </xdr:from>
    <xdr:ext cx="534377" cy="259045"/>
    <xdr:sp macro="" textlink="">
      <xdr:nvSpPr>
        <xdr:cNvPr id="481" name="土木費該当値テキスト"/>
        <xdr:cNvSpPr txBox="1"/>
      </xdr:nvSpPr>
      <xdr:spPr>
        <a:xfrm>
          <a:off x="10528300" y="1660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79,336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12436</xdr:rowOff>
    </xdr:from>
    <xdr:to>
      <xdr:col>14</xdr:col>
      <xdr:colOff>79375</xdr:colOff>
      <xdr:row>98</xdr:row>
      <xdr:rowOff>114036</xdr:rowOff>
    </xdr:to>
    <xdr:sp macro="" textlink="">
      <xdr:nvSpPr>
        <xdr:cNvPr id="482" name="円/楕円 481"/>
        <xdr:cNvSpPr/>
      </xdr:nvSpPr>
      <xdr:spPr>
        <a:xfrm>
          <a:off x="9588500" y="168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130563</xdr:rowOff>
    </xdr:from>
    <xdr:ext cx="534377" cy="259045"/>
    <xdr:sp macro="" textlink="">
      <xdr:nvSpPr>
        <xdr:cNvPr id="483" name="テキスト ボックス 482"/>
        <xdr:cNvSpPr txBox="1"/>
      </xdr:nvSpPr>
      <xdr:spPr>
        <a:xfrm>
          <a:off x="9372111" y="165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83,621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15398</xdr:rowOff>
    </xdr:from>
    <xdr:to>
      <xdr:col>12</xdr:col>
      <xdr:colOff>561975</xdr:colOff>
      <xdr:row>98</xdr:row>
      <xdr:rowOff>116998</xdr:rowOff>
    </xdr:to>
    <xdr:sp macro="" textlink="">
      <xdr:nvSpPr>
        <xdr:cNvPr id="484" name="円/楕円 483"/>
        <xdr:cNvSpPr/>
      </xdr:nvSpPr>
      <xdr:spPr>
        <a:xfrm>
          <a:off x="8699500" y="1681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133525</xdr:rowOff>
    </xdr:from>
    <xdr:ext cx="534377" cy="259045"/>
    <xdr:sp macro="" textlink="">
      <xdr:nvSpPr>
        <xdr:cNvPr id="485" name="テキスト ボックス 484"/>
        <xdr:cNvSpPr txBox="1"/>
      </xdr:nvSpPr>
      <xdr:spPr>
        <a:xfrm>
          <a:off x="8483111" y="165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80,384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11175</xdr:rowOff>
    </xdr:from>
    <xdr:to>
      <xdr:col>11</xdr:col>
      <xdr:colOff>358775</xdr:colOff>
      <xdr:row>98</xdr:row>
      <xdr:rowOff>112775</xdr:rowOff>
    </xdr:to>
    <xdr:sp macro="" textlink="">
      <xdr:nvSpPr>
        <xdr:cNvPr id="486" name="円/楕円 485"/>
        <xdr:cNvSpPr/>
      </xdr:nvSpPr>
      <xdr:spPr>
        <a:xfrm>
          <a:off x="7810500" y="168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129302</xdr:rowOff>
    </xdr:from>
    <xdr:ext cx="534377" cy="259045"/>
    <xdr:sp macro="" textlink="">
      <xdr:nvSpPr>
        <xdr:cNvPr id="487" name="テキスト ボックス 486"/>
        <xdr:cNvSpPr txBox="1"/>
      </xdr:nvSpPr>
      <xdr:spPr>
        <a:xfrm>
          <a:off x="7594111" y="1658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18897</xdr:rowOff>
    </xdr:from>
    <xdr:to>
      <xdr:col>10</xdr:col>
      <xdr:colOff>155575</xdr:colOff>
      <xdr:row>98</xdr:row>
      <xdr:rowOff>120497</xdr:rowOff>
    </xdr:to>
    <xdr:sp macro="" textlink="">
      <xdr:nvSpPr>
        <xdr:cNvPr id="488" name="円/楕円 487"/>
        <xdr:cNvSpPr/>
      </xdr:nvSpPr>
      <xdr:spPr>
        <a:xfrm>
          <a:off x="6921500" y="168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137024</xdr:rowOff>
    </xdr:from>
    <xdr:ext cx="534377" cy="259045"/>
    <xdr:sp macro="" textlink="">
      <xdr:nvSpPr>
        <xdr:cNvPr id="489" name="テキスト ボックス 488"/>
        <xdr:cNvSpPr txBox="1"/>
      </xdr:nvSpPr>
      <xdr:spPr>
        <a:xfrm>
          <a:off x="6705111" y="165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71610</xdr:rowOff>
    </xdr:from>
    <xdr:to>
      <xdr:col>23</xdr:col>
      <xdr:colOff>517525</xdr:colOff>
      <xdr:row>36</xdr:row>
      <xdr:rowOff>123290</xdr:rowOff>
    </xdr:to>
    <xdr:cxnSp macro="">
      <xdr:nvCxnSpPr>
        <xdr:cNvPr id="520" name="直線コネクタ 519"/>
        <xdr:cNvCxnSpPr/>
      </xdr:nvCxnSpPr>
      <xdr:spPr>
        <a:xfrm>
          <a:off x="15481300" y="6243810"/>
          <a:ext cx="838200" cy="5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71610</xdr:rowOff>
    </xdr:from>
    <xdr:to>
      <xdr:col>22</xdr:col>
      <xdr:colOff>365125</xdr:colOff>
      <xdr:row>36</xdr:row>
      <xdr:rowOff>130311</xdr:rowOff>
    </xdr:to>
    <xdr:cxnSp macro="">
      <xdr:nvCxnSpPr>
        <xdr:cNvPr id="523" name="直線コネクタ 522"/>
        <xdr:cNvCxnSpPr/>
      </xdr:nvCxnSpPr>
      <xdr:spPr>
        <a:xfrm flipV="1">
          <a:off x="14592300" y="6243810"/>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106308</xdr:rowOff>
    </xdr:from>
    <xdr:to>
      <xdr:col>21</xdr:col>
      <xdr:colOff>161925</xdr:colOff>
      <xdr:row>36</xdr:row>
      <xdr:rowOff>130311</xdr:rowOff>
    </xdr:to>
    <xdr:cxnSp macro="">
      <xdr:nvCxnSpPr>
        <xdr:cNvPr id="526" name="直線コネクタ 525"/>
        <xdr:cNvCxnSpPr/>
      </xdr:nvCxnSpPr>
      <xdr:spPr>
        <a:xfrm>
          <a:off x="13703300" y="62785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106308</xdr:rowOff>
    </xdr:from>
    <xdr:to>
      <xdr:col>19</xdr:col>
      <xdr:colOff>644525</xdr:colOff>
      <xdr:row>36</xdr:row>
      <xdr:rowOff>118326</xdr:rowOff>
    </xdr:to>
    <xdr:cxnSp macro="">
      <xdr:nvCxnSpPr>
        <xdr:cNvPr id="529" name="直線コネクタ 528"/>
        <xdr:cNvCxnSpPr/>
      </xdr:nvCxnSpPr>
      <xdr:spPr>
        <a:xfrm flipV="1">
          <a:off x="12814300" y="6278508"/>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72490</xdr:rowOff>
    </xdr:from>
    <xdr:to>
      <xdr:col>23</xdr:col>
      <xdr:colOff>568325</xdr:colOff>
      <xdr:row>37</xdr:row>
      <xdr:rowOff>2640</xdr:rowOff>
    </xdr:to>
    <xdr:sp macro="" textlink="">
      <xdr:nvSpPr>
        <xdr:cNvPr id="539" name="円/楕円 538"/>
        <xdr:cNvSpPr/>
      </xdr:nvSpPr>
      <xdr:spPr>
        <a:xfrm>
          <a:off x="16268700" y="62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95367</xdr:rowOff>
    </xdr:from>
    <xdr:ext cx="534377" cy="259045"/>
    <xdr:sp macro="" textlink="">
      <xdr:nvSpPr>
        <xdr:cNvPr id="540" name="消防費該当値テキスト"/>
        <xdr:cNvSpPr txBox="1"/>
      </xdr:nvSpPr>
      <xdr:spPr>
        <a:xfrm>
          <a:off x="16370300" y="60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30,005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20810</xdr:rowOff>
    </xdr:from>
    <xdr:to>
      <xdr:col>22</xdr:col>
      <xdr:colOff>415925</xdr:colOff>
      <xdr:row>36</xdr:row>
      <xdr:rowOff>122410</xdr:rowOff>
    </xdr:to>
    <xdr:sp macro="" textlink="">
      <xdr:nvSpPr>
        <xdr:cNvPr id="541" name="円/楕円 540"/>
        <xdr:cNvSpPr/>
      </xdr:nvSpPr>
      <xdr:spPr>
        <a:xfrm>
          <a:off x="15430500" y="61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138937</xdr:rowOff>
    </xdr:from>
    <xdr:ext cx="534377" cy="259045"/>
    <xdr:sp macro="" textlink="">
      <xdr:nvSpPr>
        <xdr:cNvPr id="542" name="テキスト ボックス 541"/>
        <xdr:cNvSpPr txBox="1"/>
      </xdr:nvSpPr>
      <xdr:spPr>
        <a:xfrm>
          <a:off x="15214111" y="5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79511</xdr:rowOff>
    </xdr:from>
    <xdr:to>
      <xdr:col>21</xdr:col>
      <xdr:colOff>212725</xdr:colOff>
      <xdr:row>37</xdr:row>
      <xdr:rowOff>9661</xdr:rowOff>
    </xdr:to>
    <xdr:sp macro="" textlink="">
      <xdr:nvSpPr>
        <xdr:cNvPr id="543" name="円/楕円 542"/>
        <xdr:cNvSpPr/>
      </xdr:nvSpPr>
      <xdr:spPr>
        <a:xfrm>
          <a:off x="14541500" y="6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26188</xdr:rowOff>
    </xdr:from>
    <xdr:ext cx="534377" cy="259045"/>
    <xdr:sp macro="" textlink="">
      <xdr:nvSpPr>
        <xdr:cNvPr id="544" name="テキスト ボックス 543"/>
        <xdr:cNvSpPr txBox="1"/>
      </xdr:nvSpPr>
      <xdr:spPr>
        <a:xfrm>
          <a:off x="14325111" y="60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29,575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55508</xdr:rowOff>
    </xdr:from>
    <xdr:to>
      <xdr:col>20</xdr:col>
      <xdr:colOff>9525</xdr:colOff>
      <xdr:row>36</xdr:row>
      <xdr:rowOff>157108</xdr:rowOff>
    </xdr:to>
    <xdr:sp macro="" textlink="">
      <xdr:nvSpPr>
        <xdr:cNvPr id="545" name="円/楕円 544"/>
        <xdr:cNvSpPr/>
      </xdr:nvSpPr>
      <xdr:spPr>
        <a:xfrm>
          <a:off x="13652500" y="622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2185</xdr:rowOff>
    </xdr:from>
    <xdr:ext cx="534377" cy="259045"/>
    <xdr:sp macro="" textlink="">
      <xdr:nvSpPr>
        <xdr:cNvPr id="546" name="テキスト ボックス 545"/>
        <xdr:cNvSpPr txBox="1"/>
      </xdr:nvSpPr>
      <xdr:spPr>
        <a:xfrm>
          <a:off x="13436111" y="60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67526</xdr:rowOff>
    </xdr:from>
    <xdr:to>
      <xdr:col>18</xdr:col>
      <xdr:colOff>492125</xdr:colOff>
      <xdr:row>36</xdr:row>
      <xdr:rowOff>169126</xdr:rowOff>
    </xdr:to>
    <xdr:sp macro="" textlink="">
      <xdr:nvSpPr>
        <xdr:cNvPr id="547" name="円/楕円 546"/>
        <xdr:cNvSpPr/>
      </xdr:nvSpPr>
      <xdr:spPr>
        <a:xfrm>
          <a:off x="12763500" y="623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14203</xdr:rowOff>
    </xdr:from>
    <xdr:ext cx="534377" cy="259045"/>
    <xdr:sp macro="" textlink="">
      <xdr:nvSpPr>
        <xdr:cNvPr id="548" name="テキスト ボックス 547"/>
        <xdr:cNvSpPr txBox="1"/>
      </xdr:nvSpPr>
      <xdr:spPr>
        <a:xfrm>
          <a:off x="12547111" y="601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146114</xdr:rowOff>
    </xdr:from>
    <xdr:to>
      <xdr:col>23</xdr:col>
      <xdr:colOff>517525</xdr:colOff>
      <xdr:row>57</xdr:row>
      <xdr:rowOff>3892</xdr:rowOff>
    </xdr:to>
    <xdr:cxnSp macro="">
      <xdr:nvCxnSpPr>
        <xdr:cNvPr id="579" name="直線コネクタ 578"/>
        <xdr:cNvCxnSpPr/>
      </xdr:nvCxnSpPr>
      <xdr:spPr>
        <a:xfrm>
          <a:off x="15481300" y="9747314"/>
          <a:ext cx="8382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34844</xdr:rowOff>
    </xdr:from>
    <xdr:to>
      <xdr:col>22</xdr:col>
      <xdr:colOff>365125</xdr:colOff>
      <xdr:row>56</xdr:row>
      <xdr:rowOff>146114</xdr:rowOff>
    </xdr:to>
    <xdr:cxnSp macro="">
      <xdr:nvCxnSpPr>
        <xdr:cNvPr id="582" name="直線コネクタ 581"/>
        <xdr:cNvCxnSpPr/>
      </xdr:nvCxnSpPr>
      <xdr:spPr>
        <a:xfrm>
          <a:off x="14592300" y="9636044"/>
          <a:ext cx="889000" cy="1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34844</xdr:rowOff>
    </xdr:from>
    <xdr:to>
      <xdr:col>21</xdr:col>
      <xdr:colOff>161925</xdr:colOff>
      <xdr:row>56</xdr:row>
      <xdr:rowOff>84013</xdr:rowOff>
    </xdr:to>
    <xdr:cxnSp macro="">
      <xdr:nvCxnSpPr>
        <xdr:cNvPr id="585" name="直線コネクタ 584"/>
        <xdr:cNvCxnSpPr/>
      </xdr:nvCxnSpPr>
      <xdr:spPr>
        <a:xfrm flipV="1">
          <a:off x="13703300" y="9636044"/>
          <a:ext cx="889000" cy="4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21461</xdr:rowOff>
    </xdr:from>
    <xdr:to>
      <xdr:col>19</xdr:col>
      <xdr:colOff>644525</xdr:colOff>
      <xdr:row>56</xdr:row>
      <xdr:rowOff>84013</xdr:rowOff>
    </xdr:to>
    <xdr:cxnSp macro="">
      <xdr:nvCxnSpPr>
        <xdr:cNvPr id="588" name="直線コネクタ 587"/>
        <xdr:cNvCxnSpPr/>
      </xdr:nvCxnSpPr>
      <xdr:spPr>
        <a:xfrm>
          <a:off x="12814300" y="9622661"/>
          <a:ext cx="889000" cy="6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124542</xdr:rowOff>
    </xdr:from>
    <xdr:to>
      <xdr:col>23</xdr:col>
      <xdr:colOff>568325</xdr:colOff>
      <xdr:row>57</xdr:row>
      <xdr:rowOff>54692</xdr:rowOff>
    </xdr:to>
    <xdr:sp macro="" textlink="">
      <xdr:nvSpPr>
        <xdr:cNvPr id="598" name="円/楕円 597"/>
        <xdr:cNvSpPr/>
      </xdr:nvSpPr>
      <xdr:spPr>
        <a:xfrm>
          <a:off x="16268700" y="97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147419</xdr:rowOff>
    </xdr:from>
    <xdr:ext cx="534377" cy="259045"/>
    <xdr:sp macro="" textlink="">
      <xdr:nvSpPr>
        <xdr:cNvPr id="599" name="教育費該当値テキスト"/>
        <xdr:cNvSpPr txBox="1"/>
      </xdr:nvSpPr>
      <xdr:spPr>
        <a:xfrm>
          <a:off x="16370300" y="95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95314</xdr:rowOff>
    </xdr:from>
    <xdr:to>
      <xdr:col>22</xdr:col>
      <xdr:colOff>415925</xdr:colOff>
      <xdr:row>57</xdr:row>
      <xdr:rowOff>25464</xdr:rowOff>
    </xdr:to>
    <xdr:sp macro="" textlink="">
      <xdr:nvSpPr>
        <xdr:cNvPr id="600" name="円/楕円 599"/>
        <xdr:cNvSpPr/>
      </xdr:nvSpPr>
      <xdr:spPr>
        <a:xfrm>
          <a:off x="15430500" y="96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41991</xdr:rowOff>
    </xdr:from>
    <xdr:ext cx="534377" cy="259045"/>
    <xdr:sp macro="" textlink="">
      <xdr:nvSpPr>
        <xdr:cNvPr id="601" name="テキスト ボックス 600"/>
        <xdr:cNvSpPr txBox="1"/>
      </xdr:nvSpPr>
      <xdr:spPr>
        <a:xfrm>
          <a:off x="15214111" y="94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71,518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155494</xdr:rowOff>
    </xdr:from>
    <xdr:to>
      <xdr:col>21</xdr:col>
      <xdr:colOff>212725</xdr:colOff>
      <xdr:row>56</xdr:row>
      <xdr:rowOff>85644</xdr:rowOff>
    </xdr:to>
    <xdr:sp macro="" textlink="">
      <xdr:nvSpPr>
        <xdr:cNvPr id="602" name="円/楕円 601"/>
        <xdr:cNvSpPr/>
      </xdr:nvSpPr>
      <xdr:spPr>
        <a:xfrm>
          <a:off x="14541500" y="95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102171</xdr:rowOff>
    </xdr:from>
    <xdr:ext cx="534377" cy="259045"/>
    <xdr:sp macro="" textlink="">
      <xdr:nvSpPr>
        <xdr:cNvPr id="603" name="テキスト ボックス 602"/>
        <xdr:cNvSpPr txBox="1"/>
      </xdr:nvSpPr>
      <xdr:spPr>
        <a:xfrm>
          <a:off x="14325111" y="93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88,554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33213</xdr:rowOff>
    </xdr:from>
    <xdr:to>
      <xdr:col>20</xdr:col>
      <xdr:colOff>9525</xdr:colOff>
      <xdr:row>56</xdr:row>
      <xdr:rowOff>134813</xdr:rowOff>
    </xdr:to>
    <xdr:sp macro="" textlink="">
      <xdr:nvSpPr>
        <xdr:cNvPr id="604" name="円/楕円 603"/>
        <xdr:cNvSpPr/>
      </xdr:nvSpPr>
      <xdr:spPr>
        <a:xfrm>
          <a:off x="13652500" y="96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151340</xdr:rowOff>
    </xdr:from>
    <xdr:ext cx="534377" cy="259045"/>
    <xdr:sp macro="" textlink="">
      <xdr:nvSpPr>
        <xdr:cNvPr id="605" name="テキスト ボックス 604"/>
        <xdr:cNvSpPr txBox="1"/>
      </xdr:nvSpPr>
      <xdr:spPr>
        <a:xfrm>
          <a:off x="13436111" y="94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81,026</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142111</xdr:rowOff>
    </xdr:from>
    <xdr:to>
      <xdr:col>18</xdr:col>
      <xdr:colOff>492125</xdr:colOff>
      <xdr:row>56</xdr:row>
      <xdr:rowOff>72261</xdr:rowOff>
    </xdr:to>
    <xdr:sp macro="" textlink="">
      <xdr:nvSpPr>
        <xdr:cNvPr id="606" name="円/楕円 605"/>
        <xdr:cNvSpPr/>
      </xdr:nvSpPr>
      <xdr:spPr>
        <a:xfrm>
          <a:off x="12763500" y="95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88788</xdr:rowOff>
    </xdr:from>
    <xdr:ext cx="534377" cy="259045"/>
    <xdr:sp macro="" textlink="">
      <xdr:nvSpPr>
        <xdr:cNvPr id="607" name="テキスト ボックス 606"/>
        <xdr:cNvSpPr txBox="1"/>
      </xdr:nvSpPr>
      <xdr:spPr>
        <a:xfrm>
          <a:off x="12547111" y="93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31262</xdr:rowOff>
    </xdr:from>
    <xdr:to>
      <xdr:col>23</xdr:col>
      <xdr:colOff>517525</xdr:colOff>
      <xdr:row>78</xdr:row>
      <xdr:rowOff>66529</xdr:rowOff>
    </xdr:to>
    <xdr:cxnSp macro="">
      <xdr:nvCxnSpPr>
        <xdr:cNvPr id="634" name="直線コネクタ 633"/>
        <xdr:cNvCxnSpPr/>
      </xdr:nvCxnSpPr>
      <xdr:spPr>
        <a:xfrm flipV="1">
          <a:off x="15481300" y="13404362"/>
          <a:ext cx="838200" cy="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66529</xdr:rowOff>
    </xdr:from>
    <xdr:to>
      <xdr:col>22</xdr:col>
      <xdr:colOff>365125</xdr:colOff>
      <xdr:row>78</xdr:row>
      <xdr:rowOff>76972</xdr:rowOff>
    </xdr:to>
    <xdr:cxnSp macro="">
      <xdr:nvCxnSpPr>
        <xdr:cNvPr id="637" name="直線コネクタ 636"/>
        <xdr:cNvCxnSpPr/>
      </xdr:nvCxnSpPr>
      <xdr:spPr>
        <a:xfrm flipV="1">
          <a:off x="14592300" y="13439629"/>
          <a:ext cx="889000" cy="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63888</xdr:rowOff>
    </xdr:from>
    <xdr:to>
      <xdr:col>21</xdr:col>
      <xdr:colOff>161925</xdr:colOff>
      <xdr:row>78</xdr:row>
      <xdr:rowOff>76972</xdr:rowOff>
    </xdr:to>
    <xdr:cxnSp macro="">
      <xdr:nvCxnSpPr>
        <xdr:cNvPr id="640" name="直線コネクタ 639"/>
        <xdr:cNvCxnSpPr/>
      </xdr:nvCxnSpPr>
      <xdr:spPr>
        <a:xfrm>
          <a:off x="13703300" y="13436988"/>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62192</xdr:rowOff>
    </xdr:from>
    <xdr:to>
      <xdr:col>19</xdr:col>
      <xdr:colOff>644525</xdr:colOff>
      <xdr:row>78</xdr:row>
      <xdr:rowOff>63888</xdr:rowOff>
    </xdr:to>
    <xdr:cxnSp macro="">
      <xdr:nvCxnSpPr>
        <xdr:cNvPr id="643" name="直線コネクタ 642"/>
        <xdr:cNvCxnSpPr/>
      </xdr:nvCxnSpPr>
      <xdr:spPr>
        <a:xfrm>
          <a:off x="12814300" y="13263842"/>
          <a:ext cx="889000" cy="17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151912</xdr:rowOff>
    </xdr:from>
    <xdr:to>
      <xdr:col>23</xdr:col>
      <xdr:colOff>568325</xdr:colOff>
      <xdr:row>78</xdr:row>
      <xdr:rowOff>82062</xdr:rowOff>
    </xdr:to>
    <xdr:sp macro="" textlink="">
      <xdr:nvSpPr>
        <xdr:cNvPr id="653" name="円/楕円 652"/>
        <xdr:cNvSpPr/>
      </xdr:nvSpPr>
      <xdr:spPr>
        <a:xfrm>
          <a:off x="16268700" y="1335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111289</xdr:rowOff>
    </xdr:from>
    <xdr:ext cx="534377" cy="259045"/>
    <xdr:sp macro="" textlink="">
      <xdr:nvSpPr>
        <xdr:cNvPr id="654" name="災害復旧費該当値テキスト"/>
        <xdr:cNvSpPr txBox="1"/>
      </xdr:nvSpPr>
      <xdr:spPr>
        <a:xfrm>
          <a:off x="16370300" y="131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23,718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15729</xdr:rowOff>
    </xdr:from>
    <xdr:to>
      <xdr:col>22</xdr:col>
      <xdr:colOff>415925</xdr:colOff>
      <xdr:row>78</xdr:row>
      <xdr:rowOff>117329</xdr:rowOff>
    </xdr:to>
    <xdr:sp macro="" textlink="">
      <xdr:nvSpPr>
        <xdr:cNvPr id="655" name="円/楕円 654"/>
        <xdr:cNvSpPr/>
      </xdr:nvSpPr>
      <xdr:spPr>
        <a:xfrm>
          <a:off x="15430500" y="133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133856</xdr:rowOff>
    </xdr:from>
    <xdr:ext cx="534377" cy="259045"/>
    <xdr:sp macro="" textlink="">
      <xdr:nvSpPr>
        <xdr:cNvPr id="656" name="テキスト ボックス 655"/>
        <xdr:cNvSpPr txBox="1"/>
      </xdr:nvSpPr>
      <xdr:spPr>
        <a:xfrm>
          <a:off x="15214111" y="131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26172</xdr:rowOff>
    </xdr:from>
    <xdr:to>
      <xdr:col>21</xdr:col>
      <xdr:colOff>212725</xdr:colOff>
      <xdr:row>78</xdr:row>
      <xdr:rowOff>127772</xdr:rowOff>
    </xdr:to>
    <xdr:sp macro="" textlink="">
      <xdr:nvSpPr>
        <xdr:cNvPr id="657" name="円/楕円 656"/>
        <xdr:cNvSpPr/>
      </xdr:nvSpPr>
      <xdr:spPr>
        <a:xfrm>
          <a:off x="14541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144299</xdr:rowOff>
    </xdr:from>
    <xdr:ext cx="534377" cy="259045"/>
    <xdr:sp macro="" textlink="">
      <xdr:nvSpPr>
        <xdr:cNvPr id="658" name="テキスト ボックス 657"/>
        <xdr:cNvSpPr txBox="1"/>
      </xdr:nvSpPr>
      <xdr:spPr>
        <a:xfrm>
          <a:off x="14325111" y="1317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13088</xdr:rowOff>
    </xdr:from>
    <xdr:to>
      <xdr:col>20</xdr:col>
      <xdr:colOff>9525</xdr:colOff>
      <xdr:row>78</xdr:row>
      <xdr:rowOff>114688</xdr:rowOff>
    </xdr:to>
    <xdr:sp macro="" textlink="">
      <xdr:nvSpPr>
        <xdr:cNvPr id="659" name="円/楕円 658"/>
        <xdr:cNvSpPr/>
      </xdr:nvSpPr>
      <xdr:spPr>
        <a:xfrm>
          <a:off x="13652500" y="133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131215</xdr:rowOff>
    </xdr:from>
    <xdr:ext cx="534377" cy="259045"/>
    <xdr:sp macro="" textlink="">
      <xdr:nvSpPr>
        <xdr:cNvPr id="660" name="テキスト ボックス 659"/>
        <xdr:cNvSpPr txBox="1"/>
      </xdr:nvSpPr>
      <xdr:spPr>
        <a:xfrm>
          <a:off x="13436111" y="131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11392</xdr:rowOff>
    </xdr:from>
    <xdr:to>
      <xdr:col>18</xdr:col>
      <xdr:colOff>492125</xdr:colOff>
      <xdr:row>77</xdr:row>
      <xdr:rowOff>112992</xdr:rowOff>
    </xdr:to>
    <xdr:sp macro="" textlink="">
      <xdr:nvSpPr>
        <xdr:cNvPr id="661" name="円/楕円 660"/>
        <xdr:cNvSpPr/>
      </xdr:nvSpPr>
      <xdr:spPr>
        <a:xfrm>
          <a:off x="12763500" y="132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129519</xdr:rowOff>
    </xdr:from>
    <xdr:ext cx="534377" cy="259045"/>
    <xdr:sp macro="" textlink="">
      <xdr:nvSpPr>
        <xdr:cNvPr id="662" name="テキスト ボックス 661"/>
        <xdr:cNvSpPr txBox="1"/>
      </xdr:nvSpPr>
      <xdr:spPr>
        <a:xfrm>
          <a:off x="12547111" y="129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122761</xdr:rowOff>
    </xdr:from>
    <xdr:to>
      <xdr:col>23</xdr:col>
      <xdr:colOff>517525</xdr:colOff>
      <xdr:row>96</xdr:row>
      <xdr:rowOff>5302</xdr:rowOff>
    </xdr:to>
    <xdr:cxnSp macro="">
      <xdr:nvCxnSpPr>
        <xdr:cNvPr id="691" name="直線コネクタ 690"/>
        <xdr:cNvCxnSpPr/>
      </xdr:nvCxnSpPr>
      <xdr:spPr>
        <a:xfrm>
          <a:off x="15481300" y="16410511"/>
          <a:ext cx="8382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122761</xdr:rowOff>
    </xdr:from>
    <xdr:to>
      <xdr:col>22</xdr:col>
      <xdr:colOff>365125</xdr:colOff>
      <xdr:row>95</xdr:row>
      <xdr:rowOff>148467</xdr:rowOff>
    </xdr:to>
    <xdr:cxnSp macro="">
      <xdr:nvCxnSpPr>
        <xdr:cNvPr id="694" name="直線コネクタ 693"/>
        <xdr:cNvCxnSpPr/>
      </xdr:nvCxnSpPr>
      <xdr:spPr>
        <a:xfrm flipV="1">
          <a:off x="14592300" y="16410511"/>
          <a:ext cx="8890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136226</xdr:rowOff>
    </xdr:from>
    <xdr:to>
      <xdr:col>21</xdr:col>
      <xdr:colOff>161925</xdr:colOff>
      <xdr:row>95</xdr:row>
      <xdr:rowOff>148467</xdr:rowOff>
    </xdr:to>
    <xdr:cxnSp macro="">
      <xdr:nvCxnSpPr>
        <xdr:cNvPr id="697" name="直線コネクタ 696"/>
        <xdr:cNvCxnSpPr/>
      </xdr:nvCxnSpPr>
      <xdr:spPr>
        <a:xfrm>
          <a:off x="13703300" y="16423976"/>
          <a:ext cx="889000" cy="1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122989</xdr:rowOff>
    </xdr:from>
    <xdr:to>
      <xdr:col>19</xdr:col>
      <xdr:colOff>644525</xdr:colOff>
      <xdr:row>95</xdr:row>
      <xdr:rowOff>136226</xdr:rowOff>
    </xdr:to>
    <xdr:cxnSp macro="">
      <xdr:nvCxnSpPr>
        <xdr:cNvPr id="700" name="直線コネクタ 699"/>
        <xdr:cNvCxnSpPr/>
      </xdr:nvCxnSpPr>
      <xdr:spPr>
        <a:xfrm>
          <a:off x="12814300" y="16410739"/>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125952</xdr:rowOff>
    </xdr:from>
    <xdr:to>
      <xdr:col>23</xdr:col>
      <xdr:colOff>568325</xdr:colOff>
      <xdr:row>96</xdr:row>
      <xdr:rowOff>56102</xdr:rowOff>
    </xdr:to>
    <xdr:sp macro="" textlink="">
      <xdr:nvSpPr>
        <xdr:cNvPr id="710" name="円/楕円 709"/>
        <xdr:cNvSpPr/>
      </xdr:nvSpPr>
      <xdr:spPr>
        <a:xfrm>
          <a:off x="16268700" y="164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148829</xdr:rowOff>
    </xdr:from>
    <xdr:ext cx="599010" cy="259045"/>
    <xdr:sp macro="" textlink="">
      <xdr:nvSpPr>
        <xdr:cNvPr id="711" name="公債費該当値テキスト"/>
        <xdr:cNvSpPr txBox="1"/>
      </xdr:nvSpPr>
      <xdr:spPr>
        <a:xfrm>
          <a:off x="16370300" y="1626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145,275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71961</xdr:rowOff>
    </xdr:from>
    <xdr:to>
      <xdr:col>22</xdr:col>
      <xdr:colOff>415925</xdr:colOff>
      <xdr:row>96</xdr:row>
      <xdr:rowOff>2111</xdr:rowOff>
    </xdr:to>
    <xdr:sp macro="" textlink="">
      <xdr:nvSpPr>
        <xdr:cNvPr id="712" name="円/楕円 711"/>
        <xdr:cNvSpPr/>
      </xdr:nvSpPr>
      <xdr:spPr>
        <a:xfrm>
          <a:off x="15430500" y="163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18638</xdr:rowOff>
    </xdr:from>
    <xdr:ext cx="599010" cy="259045"/>
    <xdr:sp macro="" textlink="">
      <xdr:nvSpPr>
        <xdr:cNvPr id="713" name="テキスト ボックス 712"/>
        <xdr:cNvSpPr txBox="1"/>
      </xdr:nvSpPr>
      <xdr:spPr>
        <a:xfrm>
          <a:off x="15181794" y="1613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159,446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97667</xdr:rowOff>
    </xdr:from>
    <xdr:to>
      <xdr:col>21</xdr:col>
      <xdr:colOff>212725</xdr:colOff>
      <xdr:row>96</xdr:row>
      <xdr:rowOff>27817</xdr:rowOff>
    </xdr:to>
    <xdr:sp macro="" textlink="">
      <xdr:nvSpPr>
        <xdr:cNvPr id="714" name="円/楕円 713"/>
        <xdr:cNvSpPr/>
      </xdr:nvSpPr>
      <xdr:spPr>
        <a:xfrm>
          <a:off x="14541500" y="163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44344</xdr:rowOff>
    </xdr:from>
    <xdr:ext cx="599010" cy="259045"/>
    <xdr:sp macro="" textlink="">
      <xdr:nvSpPr>
        <xdr:cNvPr id="715" name="テキスト ボックス 714"/>
        <xdr:cNvSpPr txBox="1"/>
      </xdr:nvSpPr>
      <xdr:spPr>
        <a:xfrm>
          <a:off x="14292794" y="161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85426</xdr:rowOff>
    </xdr:from>
    <xdr:to>
      <xdr:col>20</xdr:col>
      <xdr:colOff>9525</xdr:colOff>
      <xdr:row>96</xdr:row>
      <xdr:rowOff>15576</xdr:rowOff>
    </xdr:to>
    <xdr:sp macro="" textlink="">
      <xdr:nvSpPr>
        <xdr:cNvPr id="716" name="円/楕円 715"/>
        <xdr:cNvSpPr/>
      </xdr:nvSpPr>
      <xdr:spPr>
        <a:xfrm>
          <a:off x="13652500" y="163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32103</xdr:rowOff>
    </xdr:from>
    <xdr:ext cx="599010" cy="259045"/>
    <xdr:sp macro="" textlink="">
      <xdr:nvSpPr>
        <xdr:cNvPr id="717" name="テキスト ボックス 716"/>
        <xdr:cNvSpPr txBox="1"/>
      </xdr:nvSpPr>
      <xdr:spPr>
        <a:xfrm>
          <a:off x="13403794" y="1614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155,912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72189</xdr:rowOff>
    </xdr:from>
    <xdr:to>
      <xdr:col>18</xdr:col>
      <xdr:colOff>492125</xdr:colOff>
      <xdr:row>96</xdr:row>
      <xdr:rowOff>2339</xdr:rowOff>
    </xdr:to>
    <xdr:sp macro="" textlink="">
      <xdr:nvSpPr>
        <xdr:cNvPr id="718" name="円/楕円 717"/>
        <xdr:cNvSpPr/>
      </xdr:nvSpPr>
      <xdr:spPr>
        <a:xfrm>
          <a:off x="12763500" y="163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18866</xdr:rowOff>
    </xdr:from>
    <xdr:ext cx="599010" cy="259045"/>
    <xdr:sp macro="" textlink="">
      <xdr:nvSpPr>
        <xdr:cNvPr id="719" name="テキスト ボックス 718"/>
        <xdr:cNvSpPr txBox="1"/>
      </xdr:nvSpPr>
      <xdr:spPr>
        <a:xfrm>
          <a:off x="12514794" y="1613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民生費は市民一人当たり</a:t>
          </a:r>
          <a:r>
            <a:rPr kumimoji="1" lang="en-US" altLang="ja-JP" sz="1300">
              <a:latin typeface="ＭＳ Ｐゴシック"/>
            </a:rPr>
            <a:t>197</a:t>
          </a:r>
          <a:r>
            <a:rPr kumimoji="1" lang="ja-JP" altLang="en-US" sz="1300">
              <a:latin typeface="ＭＳ Ｐゴシック"/>
            </a:rPr>
            <a:t>千円となっており、類似団体平均に比べ高い状況にある。平成</a:t>
          </a:r>
          <a:r>
            <a:rPr kumimoji="1" lang="en-US" altLang="ja-JP" sz="1300">
              <a:latin typeface="ＭＳ Ｐゴシック"/>
            </a:rPr>
            <a:t>26</a:t>
          </a:r>
          <a:r>
            <a:rPr kumimoji="1" lang="ja-JP" altLang="en-US" sz="1300">
              <a:latin typeface="ＭＳ Ｐゴシック"/>
            </a:rPr>
            <a:t>年度から民生費は増加傾向にあるが、特に国民健康保険特別会計への繰出金、障害者への自立支援事業に要する経費が前年度から増額している。これは、被保険者の高齢化に伴う医療費の増加や、障害者自立支援サービスの利用実績の増加に伴うものである。また、総務費は市民一人当たり</a:t>
          </a:r>
          <a:r>
            <a:rPr kumimoji="1" lang="en-US" altLang="ja-JP" sz="1300">
              <a:latin typeface="ＭＳ Ｐゴシック"/>
            </a:rPr>
            <a:t>136</a:t>
          </a:r>
          <a:r>
            <a:rPr kumimoji="1" lang="ja-JP" altLang="en-US" sz="1300">
              <a:latin typeface="ＭＳ Ｐゴシック"/>
            </a:rPr>
            <a:t>千円となっており、前年度と比較すると市民一人当たり</a:t>
          </a:r>
          <a:r>
            <a:rPr kumimoji="1" lang="en-US" altLang="ja-JP" sz="1300">
              <a:latin typeface="ＭＳ Ｐゴシック"/>
            </a:rPr>
            <a:t>28</a:t>
          </a:r>
          <a:r>
            <a:rPr kumimoji="1" lang="ja-JP" altLang="en-US" sz="1300">
              <a:latin typeface="ＭＳ Ｐゴシック"/>
            </a:rPr>
            <a:t>千円の増額となっているが、その主な要因は超高速情報通信網整備や行政処理推進事業に要する経費が増額したためである。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実質収支額及び実質単年度収支は、前年度と同様に高額となった。これは、特別交付税など歳入の予算額を上回る収入があったことや、歳出の予算額に対して特別会計への繰出金・保育経費・除雪経費などが減額となり不用額が生じたことなどが要因となっている。財政調整基金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年度においても取り崩しを行わず、平成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年度末の現在高は、</a:t>
          </a:r>
          <a:r>
            <a:rPr kumimoji="1" lang="en-US" altLang="ja-JP" sz="1400">
              <a:latin typeface="ＭＳ ゴシック" pitchFamily="49" charset="-128"/>
              <a:ea typeface="ＭＳ ゴシック" pitchFamily="49" charset="-128"/>
            </a:rPr>
            <a:t>3,907</a:t>
          </a:r>
          <a:r>
            <a:rPr kumimoji="1" lang="ja-JP" altLang="en-US" sz="1400">
              <a:latin typeface="ＭＳ ゴシック" pitchFamily="49" charset="-128"/>
              <a:ea typeface="ＭＳ ゴシック" pitchFamily="49" charset="-128"/>
            </a:rPr>
            <a:t>百万円となった。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年度における連結実質赤字比率は、全会計において黒字となっている。しかしながら、平成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年度からは普通交付税を含めた一般財源の確保が厳しい状況となっている。普通交付税は合併算定替の特例の適用により、増額交付を受けているが、平成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年度から５年間で段階的に縮減し、平成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年度より加算がなくなる状況にある。このため、合併算定替による特例期間が終了するまでに、財政構造の転換を図ることが喫緊の課題となっている。このことに対応するものの１つとして、平成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年度に各特別会計の事業性質を勘案しつつ定めた「一般会計繰出方針」により、財政健全化に向けた対策を講じており、今後この効果が見込まれる。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5" zoomScaleNormal="75" workbookViewId="0">
      <selection activeCell="CE18" sqref="CE18:CS19"/>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32121230</v>
      </c>
      <c r="BO4" s="379"/>
      <c r="BP4" s="379"/>
      <c r="BQ4" s="379"/>
      <c r="BR4" s="379"/>
      <c r="BS4" s="379"/>
      <c r="BT4" s="379"/>
      <c r="BU4" s="380"/>
      <c r="BV4" s="378">
        <v>32366008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4.7</v>
      </c>
      <c r="CU4" s="385"/>
      <c r="CV4" s="385"/>
      <c r="CW4" s="385"/>
      <c r="CX4" s="385"/>
      <c r="CY4" s="385"/>
      <c r="CZ4" s="385"/>
      <c r="DA4" s="386"/>
      <c r="DB4" s="384">
        <v>4.5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31136997</v>
      </c>
      <c r="BO5" s="416"/>
      <c r="BP5" s="416"/>
      <c r="BQ5" s="416"/>
      <c r="BR5" s="416"/>
      <c r="BS5" s="416"/>
      <c r="BT5" s="416"/>
      <c r="BU5" s="417"/>
      <c r="BV5" s="415">
        <v>31013279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95.4</v>
      </c>
      <c r="CU5" s="413"/>
      <c r="CV5" s="413"/>
      <c r="CW5" s="413"/>
      <c r="CX5" s="413"/>
      <c r="CY5" s="413"/>
      <c r="CZ5" s="413"/>
      <c r="DA5" s="414"/>
      <c r="DB5" s="412">
        <v>94.7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984233</v>
      </c>
      <c r="BO6" s="416"/>
      <c r="BP6" s="416"/>
      <c r="BQ6" s="416"/>
      <c r="BR6" s="416"/>
      <c r="BS6" s="416"/>
      <c r="BT6" s="416"/>
      <c r="BU6" s="417"/>
      <c r="BV6" s="415">
        <v>1352729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100.5</v>
      </c>
      <c r="CU6" s="453"/>
      <c r="CV6" s="453"/>
      <c r="CW6" s="453"/>
      <c r="CX6" s="453"/>
      <c r="CY6" s="453"/>
      <c r="CZ6" s="453"/>
      <c r="DA6" s="454"/>
      <c r="DB6" s="452">
        <v>100.1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63349</v>
      </c>
      <c r="BO7" s="416"/>
      <c r="BP7" s="416"/>
      <c r="BQ7" s="416"/>
      <c r="BR7" s="416"/>
      <c r="BS7" s="416"/>
      <c r="BT7" s="416"/>
      <c r="BU7" s="417"/>
      <c r="BV7" s="415">
        <v>447626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19606027</v>
      </c>
      <c r="CU7" s="416"/>
      <c r="CV7" s="416"/>
      <c r="CW7" s="416"/>
      <c r="CX7" s="416"/>
      <c r="CY7" s="416"/>
      <c r="CZ7" s="416"/>
      <c r="DA7" s="417"/>
      <c r="DB7" s="415">
        <v>20039183</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920884</v>
      </c>
      <c r="BO8" s="416"/>
      <c r="BP8" s="416"/>
      <c r="BQ8" s="416"/>
      <c r="BR8" s="416"/>
      <c r="BS8" s="416"/>
      <c r="BT8" s="416"/>
      <c r="BU8" s="417"/>
      <c r="BV8" s="415">
        <v>905103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0.26</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37000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15781</v>
      </c>
      <c r="BO9" s="416"/>
      <c r="BP9" s="416"/>
      <c r="BQ9" s="416"/>
      <c r="BR9" s="416"/>
      <c r="BS9" s="416"/>
      <c r="BT9" s="416"/>
      <c r="BU9" s="417"/>
      <c r="BV9" s="415">
        <v>126358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24</v>
      </c>
      <c r="CU9" s="413"/>
      <c r="CV9" s="413"/>
      <c r="CW9" s="413"/>
      <c r="CX9" s="413"/>
      <c r="CY9" s="413"/>
      <c r="CZ9" s="413"/>
      <c r="DA9" s="414"/>
      <c r="DB9" s="412">
        <v>25.7</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40244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229722</v>
      </c>
      <c r="BO10" s="416"/>
      <c r="BP10" s="416"/>
      <c r="BQ10" s="416"/>
      <c r="BR10" s="416"/>
      <c r="BS10" s="416"/>
      <c r="BT10" s="416"/>
      <c r="BU10" s="417"/>
      <c r="BV10" s="415">
        <v>505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327917</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37557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238062</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37233</v>
      </c>
      <c r="S13" s="497"/>
      <c r="T13" s="497"/>
      <c r="U13" s="497"/>
      <c r="V13" s="498"/>
      <c r="W13" s="431" t="s">
        <v>120</v>
      </c>
      <c r="X13" s="432"/>
      <c r="Y13" s="432"/>
      <c r="Z13" s="432"/>
      <c r="AA13" s="432"/>
      <c r="AB13" s="422"/>
      <c r="AC13" s="466">
        <v>3698</v>
      </c>
      <c r="AD13" s="467"/>
      <c r="AE13" s="467"/>
      <c r="AF13" s="467"/>
      <c r="AG13" s="506"/>
      <c r="AH13" s="466">
        <v>5011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245503</v>
      </c>
      <c r="BO13" s="416"/>
      <c r="BP13" s="416"/>
      <c r="BQ13" s="416"/>
      <c r="BR13" s="416"/>
      <c r="BS13" s="416"/>
      <c r="BT13" s="416"/>
      <c r="BU13" s="417"/>
      <c r="BV13" s="415">
        <v>216718</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16.8</v>
      </c>
      <c r="CU13" s="413"/>
      <c r="CV13" s="413"/>
      <c r="CW13" s="413"/>
      <c r="CX13" s="413"/>
      <c r="CY13" s="413"/>
      <c r="CZ13" s="413"/>
      <c r="DA13" s="414"/>
      <c r="DB13" s="412">
        <v>18.399999999999999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38277</v>
      </c>
      <c r="S14" s="497"/>
      <c r="T14" s="497"/>
      <c r="U14" s="497"/>
      <c r="V14" s="498"/>
      <c r="W14" s="405"/>
      <c r="X14" s="406"/>
      <c r="Y14" s="406"/>
      <c r="Z14" s="406"/>
      <c r="AA14" s="406"/>
      <c r="AB14" s="395"/>
      <c r="AC14" s="499">
        <v>19.7</v>
      </c>
      <c r="AD14" s="500"/>
      <c r="AE14" s="500"/>
      <c r="AF14" s="500"/>
      <c r="AG14" s="501"/>
      <c r="AH14" s="499">
        <v>22.7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123.4</v>
      </c>
      <c r="CU14" s="511"/>
      <c r="CV14" s="511"/>
      <c r="CW14" s="511"/>
      <c r="CX14" s="511"/>
      <c r="CY14" s="511"/>
      <c r="CZ14" s="511"/>
      <c r="DA14" s="512"/>
      <c r="DB14" s="510">
        <v>129.69999999999999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37943</v>
      </c>
      <c r="S15" s="497"/>
      <c r="T15" s="497"/>
      <c r="U15" s="497"/>
      <c r="V15" s="498"/>
      <c r="W15" s="431" t="s">
        <v>126</v>
      </c>
      <c r="X15" s="432"/>
      <c r="Y15" s="432"/>
      <c r="Z15" s="432"/>
      <c r="AA15" s="432"/>
      <c r="AB15" s="422"/>
      <c r="AC15" s="466">
        <v>4151</v>
      </c>
      <c r="AD15" s="467"/>
      <c r="AE15" s="467"/>
      <c r="AF15" s="467"/>
      <c r="AG15" s="506"/>
      <c r="AH15" s="466">
        <v>5090</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3997266</v>
      </c>
      <c r="BO15" s="379"/>
      <c r="BP15" s="379"/>
      <c r="BQ15" s="379"/>
      <c r="BR15" s="379"/>
      <c r="BS15" s="379"/>
      <c r="BT15" s="379"/>
      <c r="BU15" s="380"/>
      <c r="BV15" s="378">
        <v>3809720</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22.1</v>
      </c>
      <c r="AD16" s="500"/>
      <c r="AE16" s="500"/>
      <c r="AF16" s="500"/>
      <c r="AG16" s="501"/>
      <c r="AH16" s="499">
        <v>23.1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15456480</v>
      </c>
      <c r="BO16" s="416"/>
      <c r="BP16" s="416"/>
      <c r="BQ16" s="416"/>
      <c r="BR16" s="416"/>
      <c r="BS16" s="416"/>
      <c r="BT16" s="416"/>
      <c r="BU16" s="417"/>
      <c r="BV16" s="415">
        <v>14922737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10918</v>
      </c>
      <c r="AD17" s="467"/>
      <c r="AE17" s="467"/>
      <c r="AF17" s="467"/>
      <c r="AG17" s="506"/>
      <c r="AH17" s="466">
        <v>11910</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4967675</v>
      </c>
      <c r="BO17" s="416"/>
      <c r="BP17" s="416"/>
      <c r="BQ17" s="416"/>
      <c r="BR17" s="416"/>
      <c r="BS17" s="416"/>
      <c r="BT17" s="416"/>
      <c r="BU17" s="417"/>
      <c r="BV17" s="415">
        <v>4787170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1246.49</v>
      </c>
      <c r="M18" s="528"/>
      <c r="N18" s="528"/>
      <c r="O18" s="528"/>
      <c r="P18" s="528"/>
      <c r="Q18" s="528"/>
      <c r="R18" s="529"/>
      <c r="S18" s="529"/>
      <c r="T18" s="529"/>
      <c r="U18" s="529"/>
      <c r="V18" s="530"/>
      <c r="W18" s="433"/>
      <c r="X18" s="434"/>
      <c r="Y18" s="434"/>
      <c r="Z18" s="434"/>
      <c r="AA18" s="434"/>
      <c r="AB18" s="425"/>
      <c r="AC18" s="531">
        <v>58.2</v>
      </c>
      <c r="AD18" s="532"/>
      <c r="AE18" s="532"/>
      <c r="AF18" s="532"/>
      <c r="AG18" s="533"/>
      <c r="AH18" s="531">
        <v>54</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18911530</v>
      </c>
      <c r="BO18" s="416"/>
      <c r="BP18" s="416"/>
      <c r="BQ18" s="416"/>
      <c r="BR18" s="416"/>
      <c r="BS18" s="416"/>
      <c r="BT18" s="416"/>
      <c r="BU18" s="417"/>
      <c r="BV18" s="415">
        <v>19089433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30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22330882</v>
      </c>
      <c r="BO19" s="416"/>
      <c r="BP19" s="416"/>
      <c r="BQ19" s="416"/>
      <c r="BR19" s="416"/>
      <c r="BS19" s="416"/>
      <c r="BT19" s="416"/>
      <c r="BU19" s="417"/>
      <c r="BV19" s="415">
        <v>23337567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14455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39289077</v>
      </c>
      <c r="BO23" s="416"/>
      <c r="BP23" s="416"/>
      <c r="BQ23" s="416"/>
      <c r="BR23" s="416"/>
      <c r="BS23" s="416"/>
      <c r="BT23" s="416"/>
      <c r="BU23" s="417"/>
      <c r="BV23" s="415">
        <v>40487192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8600</v>
      </c>
      <c r="R24" s="467"/>
      <c r="S24" s="467"/>
      <c r="T24" s="467"/>
      <c r="U24" s="467"/>
      <c r="V24" s="506"/>
      <c r="W24" s="561"/>
      <c r="X24" s="549"/>
      <c r="Y24" s="550"/>
      <c r="Z24" s="465" t="s">
        <v>149</v>
      </c>
      <c r="AA24" s="445"/>
      <c r="AB24" s="445"/>
      <c r="AC24" s="445"/>
      <c r="AD24" s="445"/>
      <c r="AE24" s="445"/>
      <c r="AF24" s="445"/>
      <c r="AG24" s="446"/>
      <c r="AH24" s="466">
        <v>452</v>
      </c>
      <c r="AI24" s="467"/>
      <c r="AJ24" s="467"/>
      <c r="AK24" s="467"/>
      <c r="AL24" s="506"/>
      <c r="AM24" s="466">
        <v>1396228</v>
      </c>
      <c r="AN24" s="467"/>
      <c r="AO24" s="467"/>
      <c r="AP24" s="467"/>
      <c r="AQ24" s="467"/>
      <c r="AR24" s="506"/>
      <c r="AS24" s="466">
        <v>3089</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28817247</v>
      </c>
      <c r="BO24" s="416"/>
      <c r="BP24" s="416"/>
      <c r="BQ24" s="416"/>
      <c r="BR24" s="416"/>
      <c r="BS24" s="416"/>
      <c r="BT24" s="416"/>
      <c r="BU24" s="417"/>
      <c r="BV24" s="415">
        <v>29349360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2</v>
      </c>
      <c r="M25" s="467"/>
      <c r="N25" s="467"/>
      <c r="O25" s="467"/>
      <c r="P25" s="506"/>
      <c r="Q25" s="466">
        <v>7000</v>
      </c>
      <c r="R25" s="467"/>
      <c r="S25" s="467"/>
      <c r="T25" s="467"/>
      <c r="U25" s="467"/>
      <c r="V25" s="506"/>
      <c r="W25" s="561"/>
      <c r="X25" s="549"/>
      <c r="Y25" s="550"/>
      <c r="Z25" s="465" t="s">
        <v>152</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5442594</v>
      </c>
      <c r="BO25" s="379"/>
      <c r="BP25" s="379"/>
      <c r="BQ25" s="379"/>
      <c r="BR25" s="379"/>
      <c r="BS25" s="379"/>
      <c r="BT25" s="379"/>
      <c r="BU25" s="380"/>
      <c r="BV25" s="378">
        <v>6553663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6200</v>
      </c>
      <c r="R26" s="467"/>
      <c r="S26" s="467"/>
      <c r="T26" s="467"/>
      <c r="U26" s="467"/>
      <c r="V26" s="506"/>
      <c r="W26" s="561"/>
      <c r="X26" s="549"/>
      <c r="Y26" s="550"/>
      <c r="Z26" s="465" t="s">
        <v>155</v>
      </c>
      <c r="AA26" s="571"/>
      <c r="AB26" s="571"/>
      <c r="AC26" s="571"/>
      <c r="AD26" s="571"/>
      <c r="AE26" s="571"/>
      <c r="AF26" s="571"/>
      <c r="AG26" s="572"/>
      <c r="AH26" s="466">
        <v>10</v>
      </c>
      <c r="AI26" s="467"/>
      <c r="AJ26" s="467"/>
      <c r="AK26" s="467"/>
      <c r="AL26" s="506"/>
      <c r="AM26" s="466">
        <v>33600</v>
      </c>
      <c r="AN26" s="467"/>
      <c r="AO26" s="467"/>
      <c r="AP26" s="467"/>
      <c r="AQ26" s="467"/>
      <c r="AR26" s="506"/>
      <c r="AS26" s="466">
        <v>3360</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4100</v>
      </c>
      <c r="R27" s="467"/>
      <c r="S27" s="467"/>
      <c r="T27" s="467"/>
      <c r="U27" s="467"/>
      <c r="V27" s="506"/>
      <c r="W27" s="561"/>
      <c r="X27" s="549"/>
      <c r="Y27" s="550"/>
      <c r="Z27" s="465" t="s">
        <v>158</v>
      </c>
      <c r="AA27" s="445"/>
      <c r="AB27" s="445"/>
      <c r="AC27" s="445"/>
      <c r="AD27" s="445"/>
      <c r="AE27" s="445"/>
      <c r="AF27" s="445"/>
      <c r="AG27" s="446"/>
      <c r="AH27" s="466">
        <v>9</v>
      </c>
      <c r="AI27" s="467"/>
      <c r="AJ27" s="467"/>
      <c r="AK27" s="467"/>
      <c r="AL27" s="506"/>
      <c r="AM27" s="466">
        <v>33678</v>
      </c>
      <c r="AN27" s="467"/>
      <c r="AO27" s="467"/>
      <c r="AP27" s="467"/>
      <c r="AQ27" s="467"/>
      <c r="AR27" s="506"/>
      <c r="AS27" s="466">
        <v>3742</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286628</v>
      </c>
      <c r="BO27" s="585"/>
      <c r="BP27" s="585"/>
      <c r="BQ27" s="585"/>
      <c r="BR27" s="585"/>
      <c r="BS27" s="585"/>
      <c r="BT27" s="585"/>
      <c r="BU27" s="586"/>
      <c r="BV27" s="584">
        <v>286614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160</v>
      </c>
      <c r="F28" s="445"/>
      <c r="G28" s="445"/>
      <c r="H28" s="445"/>
      <c r="I28" s="445"/>
      <c r="J28" s="445"/>
      <c r="K28" s="446"/>
      <c r="L28" s="466">
        <v>1</v>
      </c>
      <c r="M28" s="467"/>
      <c r="N28" s="467"/>
      <c r="O28" s="467"/>
      <c r="P28" s="506"/>
      <c r="Q28" s="466">
        <v>3550</v>
      </c>
      <c r="R28" s="467"/>
      <c r="S28" s="467"/>
      <c r="T28" s="467"/>
      <c r="U28" s="467"/>
      <c r="V28" s="506"/>
      <c r="W28" s="561"/>
      <c r="X28" s="549"/>
      <c r="Y28" s="550"/>
      <c r="Z28" s="465" t="s">
        <v>161</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3906502</v>
      </c>
      <c r="BO28" s="379"/>
      <c r="BP28" s="379"/>
      <c r="BQ28" s="379"/>
      <c r="BR28" s="379"/>
      <c r="BS28" s="379"/>
      <c r="BT28" s="379"/>
      <c r="BU28" s="380"/>
      <c r="BV28" s="378">
        <v>3176780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164</v>
      </c>
      <c r="F29" s="445"/>
      <c r="G29" s="445"/>
      <c r="H29" s="445"/>
      <c r="I29" s="445"/>
      <c r="J29" s="445"/>
      <c r="K29" s="446"/>
      <c r="L29" s="466">
        <v>18</v>
      </c>
      <c r="M29" s="467"/>
      <c r="N29" s="467"/>
      <c r="O29" s="467"/>
      <c r="P29" s="506"/>
      <c r="Q29" s="466">
        <v>3250</v>
      </c>
      <c r="R29" s="467"/>
      <c r="S29" s="467"/>
      <c r="T29" s="467"/>
      <c r="U29" s="467"/>
      <c r="V29" s="506"/>
      <c r="W29" s="562"/>
      <c r="X29" s="563"/>
      <c r="Y29" s="564"/>
      <c r="Z29" s="465" t="s">
        <v>165</v>
      </c>
      <c r="AA29" s="445"/>
      <c r="AB29" s="445"/>
      <c r="AC29" s="445"/>
      <c r="AD29" s="445"/>
      <c r="AE29" s="445"/>
      <c r="AF29" s="445"/>
      <c r="AG29" s="446"/>
      <c r="AH29" s="466">
        <v>461</v>
      </c>
      <c r="AI29" s="467"/>
      <c r="AJ29" s="467"/>
      <c r="AK29" s="467"/>
      <c r="AL29" s="506"/>
      <c r="AM29" s="466">
        <v>1429906</v>
      </c>
      <c r="AN29" s="467"/>
      <c r="AO29" s="467"/>
      <c r="AP29" s="467"/>
      <c r="AQ29" s="467"/>
      <c r="AR29" s="506"/>
      <c r="AS29" s="466">
        <v>3102</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2253</v>
      </c>
      <c r="BO29" s="416"/>
      <c r="BP29" s="416"/>
      <c r="BQ29" s="416"/>
      <c r="BR29" s="416"/>
      <c r="BS29" s="416"/>
      <c r="BT29" s="416"/>
      <c r="BU29" s="417"/>
      <c r="BV29" s="415">
        <v>2252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96.8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3776689</v>
      </c>
      <c r="BO30" s="585"/>
      <c r="BP30" s="585"/>
      <c r="BQ30" s="585"/>
      <c r="BR30" s="585"/>
      <c r="BS30" s="585"/>
      <c r="BT30" s="585"/>
      <c r="BU30" s="586"/>
      <c r="BV30" s="584">
        <v>4010970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IF('各会計、関係団体の財政状況及び健全化判断比率'!B35="","",'各会計、関係団体の財政状況及び健全化判断比率'!B35)</f>
        <v>公共下水道事業特別会計</v>
      </c>
      <c r="BH34" s="597"/>
      <c r="BI34" s="597"/>
      <c r="BJ34" s="597"/>
      <c r="BK34" s="597"/>
      <c r="BL34" s="597"/>
      <c r="BM34" s="597"/>
      <c r="BN34" s="597"/>
      <c r="BO34" s="597"/>
      <c r="BP34" s="597"/>
      <c r="BQ34" s="597"/>
      <c r="BR34" s="597"/>
      <c r="BS34" s="597"/>
      <c r="BT34" s="597"/>
      <c r="BU34" s="597"/>
      <c r="BV34" s="165"/>
      <c r="BW34" s="596" t="str">
        <f>IF(BY34="","",MAX(C34:D43,U34:V43,AM34:AN43,BE34:BF43)+1)</f>
        <v/>
      </c>
      <c r="BX34" s="596"/>
      <c r="BY34" s="597" t="str">
        <f>IF('各会計、関係団体の財政状況及び健全化判断比率'!B68="","",'各会計、関係団体の財政状況及び健全化判断比率'!B68)</f>
        <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庄原市土地開発公社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住宅資金特別会計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国民健康保険特別会計（直診勘定）</v>
      </c>
      <c r="X35" s="597"/>
      <c r="Y35" s="597"/>
      <c r="Z35" s="597"/>
      <c r="AA35" s="597"/>
      <c r="AB35" s="597"/>
      <c r="AC35" s="597"/>
      <c r="AD35" s="597"/>
      <c r="AE35" s="597"/>
      <c r="AF35" s="597"/>
      <c r="AG35" s="597"/>
      <c r="AH35" s="597"/>
      <c r="AI35" s="597"/>
      <c r="AJ35" s="597"/>
      <c r="AK35" s="597"/>
      <c r="AL35" s="165"/>
      <c r="AM35" s="596">
        <f t="shared" ref="AM35:AM43" si="0">IF(AO35="","",AM34+1)</f>
        <v>11</v>
      </c>
      <c r="AN35" s="596"/>
      <c r="AO35" s="597" t="str">
        <f>IF('各会計、関係団体の財政状況及び健全化判断比率'!B34="","",'各会計、関係団体の財政状況及び健全化判断比率'!B34)</f>
        <v>国民健康保険病院事業会計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IF('各会計、関係団体の財政状況及び健全化判断比率'!B36="","",'各会計、関係団体の財政状況及び健全化判断比率'!B36)</f>
        <v>農業集落排水事業特別会計</v>
      </c>
      <c r="BH35" s="597"/>
      <c r="BI35" s="597"/>
      <c r="BJ35" s="597"/>
      <c r="BK35" s="597"/>
      <c r="BL35" s="597"/>
      <c r="BM35" s="597"/>
      <c r="BN35" s="597"/>
      <c r="BO35" s="597"/>
      <c r="BP35" s="597"/>
      <c r="BQ35" s="597"/>
      <c r="BR35" s="597"/>
      <c r="BS35" s="597"/>
      <c r="BT35" s="597"/>
      <c r="BU35" s="597"/>
      <c r="BV35" s="165"/>
      <c r="BW35" s="596" t="str">
        <f t="shared" ref="BW35:BW43" si="2">IF(BY35="","",BW34+1)</f>
        <v/>
      </c>
      <c r="BX35" s="596"/>
      <c r="BY35" s="597" t="str">
        <f>IF('各会計、関係団体の財政状況及び健全化判断比率'!B69="","",'各会計、関係団体の財政状況及び健全化判断比率'!B69)</f>
        <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㈱グリーンウィンズさとやま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歯科診療所特別会計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IF('各会計、関係団体の財政状況及び健全化判断比率'!B37="","",'各会計、関係団体の財政状況及び健全化判断比率'!B37)</f>
        <v>浄化槽整備事業特別会計</v>
      </c>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㈱サンヒルズ庄原</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休日診療センター特別会計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介護保険特別会計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15</v>
      </c>
      <c r="BF37" s="596"/>
      <c r="BG37" s="597" t="str">
        <f>IF('各会計、関係団体の財政状況及び健全化判断比率'!B38="","",'各会計、関係団体の財政状況及び健全化判断比率'!B38)</f>
        <v>簡易水道事業特別会計</v>
      </c>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21</v>
      </c>
      <c r="CP37" s="596"/>
      <c r="CQ37" s="597" t="str">
        <f>IF('各会計、関係団体の財政状況及び健全化判断比率'!BS10="","",'各会計、関係団体の財政状況及び健全化判断比率'!BS10)</f>
        <v>庄原市総合サービス㈱</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介護保険サービス事業特別会計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16</v>
      </c>
      <c r="BF38" s="596"/>
      <c r="BG38" s="597" t="str">
        <f>IF('各会計、関係団体の財政状況及び健全化判断比率'!B39="","",'各会計、関係団体の財政状況及び健全化判断比率'!B39)</f>
        <v>宅地造成事業特別会計</v>
      </c>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22</v>
      </c>
      <c r="CP38" s="596"/>
      <c r="CQ38" s="597" t="str">
        <f>IF('各会計、関係団体の財政状況及び健全化判断比率'!BS11="","",'各会計、関係団体の財政状況及び健全化判断比率'!BS11)</f>
        <v>西城町産業振興開発㈱</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17</v>
      </c>
      <c r="BF39" s="596"/>
      <c r="BG39" s="597" t="str">
        <f>IF('各会計、関係団体の財政状況及び健全化判断比率'!B40="","",'各会計、関係団体の財政状況及び健全化判断比率'!B40)</f>
        <v>工業団地造成事業特別会計</v>
      </c>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23</v>
      </c>
      <c r="CP39" s="596"/>
      <c r="CQ39" s="597" t="str">
        <f>IF('各会計、関係団体の財政状況及び健全化判断比率'!BS12="","",'各会計、関係団体の財政状況及び健全化判断比率'!BS12)</f>
        <v>㈱比婆の森</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24</v>
      </c>
      <c r="CP40" s="596"/>
      <c r="CQ40" s="597" t="str">
        <f>IF('各会計、関係団体の財政状況及び健全化判断比率'!BS13="","",'各会計、関係団体の財政状況及び健全化判断比率'!BS13)</f>
        <v>㈱ニュー東城</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25</v>
      </c>
      <c r="CP41" s="596"/>
      <c r="CQ41" s="597" t="str">
        <f>IF('各会計、関係団体の財政状況及び健全化判断比率'!BS14="","",'各会計、関係団体の財政状況及び健全化判断比率'!BS14)</f>
        <v>㈱緑の村</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26</v>
      </c>
      <c r="CP42" s="596"/>
      <c r="CQ42" s="597" t="str">
        <f>IF('各会計、関係団体の財政状況及び健全化判断比率'!BS15="","",'各会計、関係団体の財政状況及び健全化判断比率'!BS15)</f>
        <v>㈱里山総領</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27</v>
      </c>
      <c r="CP43" s="596"/>
      <c r="CQ43" s="597" t="str">
        <f>IF('各会計、関係団体の財政状況及び健全化判断比率'!BS16="","",'各会計、関係団体の財政状況及び健全化判断比率'!BS16)</f>
        <v>㈱庄原市農林振興公社</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531</v>
      </c>
      <c r="D34" s="1181"/>
      <c r="E34" s="1182"/>
      <c r="F34" s="32">
        <v>6.27</v>
      </c>
      <c r="G34" s="33">
        <v>6.69</v>
      </c>
      <c r="H34" s="33">
        <v>6.69</v>
      </c>
      <c r="I34" s="33">
        <v>7.24</v>
      </c>
      <c r="J34" s="34">
        <v>7.23</v>
      </c>
      <c r="K34" s="22"/>
      <c r="L34" s="22"/>
      <c r="M34" s="22"/>
      <c r="N34" s="22"/>
      <c r="O34" s="22"/>
      <c r="P34" s="22"/>
    </row>
    <row r="35" spans="1:16" ht="39" customHeight="1" x14ac:dyDescent="0.15">
      <c r="A35" s="22"/>
      <c r="B35" s="35"/>
      <c r="C35" s="1175" t="s">
        <v>532</v>
      </c>
      <c r="D35" s="1176"/>
      <c r="E35" s="1177"/>
      <c r="F35" s="36">
        <v>3.61</v>
      </c>
      <c r="G35" s="37">
        <v>3.66</v>
      </c>
      <c r="H35" s="37">
        <v>3.82</v>
      </c>
      <c r="I35" s="37">
        <v>4.51</v>
      </c>
      <c r="J35" s="38">
        <v>4.6900000000000004</v>
      </c>
      <c r="K35" s="22"/>
      <c r="L35" s="22"/>
      <c r="M35" s="22"/>
      <c r="N35" s="22"/>
      <c r="O35" s="22"/>
      <c r="P35" s="22"/>
    </row>
    <row r="36" spans="1:16" ht="39" customHeight="1" x14ac:dyDescent="0.15">
      <c r="A36" s="22"/>
      <c r="B36" s="35"/>
      <c r="C36" s="1175" t="s">
        <v>533</v>
      </c>
      <c r="D36" s="1176"/>
      <c r="E36" s="1177"/>
      <c r="F36" s="36">
        <v>1.07</v>
      </c>
      <c r="G36" s="37">
        <v>0.97</v>
      </c>
      <c r="H36" s="37">
        <v>0.94</v>
      </c>
      <c r="I36" s="37">
        <v>0.86</v>
      </c>
      <c r="J36" s="38">
        <v>1.28</v>
      </c>
      <c r="K36" s="22"/>
      <c r="L36" s="22"/>
      <c r="M36" s="22"/>
      <c r="N36" s="22"/>
      <c r="O36" s="22"/>
      <c r="P36" s="22"/>
    </row>
    <row r="37" spans="1:16" ht="39" customHeight="1" x14ac:dyDescent="0.15">
      <c r="A37" s="22"/>
      <c r="B37" s="35"/>
      <c r="C37" s="1175" t="s">
        <v>534</v>
      </c>
      <c r="D37" s="1176"/>
      <c r="E37" s="1177"/>
      <c r="F37" s="36" t="s">
        <v>535</v>
      </c>
      <c r="G37" s="37">
        <v>0.52</v>
      </c>
      <c r="H37" s="37">
        <v>0.44</v>
      </c>
      <c r="I37" s="37">
        <v>0.54</v>
      </c>
      <c r="J37" s="38">
        <v>0.71</v>
      </c>
      <c r="K37" s="22"/>
      <c r="L37" s="22"/>
      <c r="M37" s="22"/>
      <c r="N37" s="22"/>
      <c r="O37" s="22"/>
      <c r="P37" s="22"/>
    </row>
    <row r="38" spans="1:16" ht="39" customHeight="1" x14ac:dyDescent="0.15">
      <c r="A38" s="22"/>
      <c r="B38" s="35"/>
      <c r="C38" s="1175" t="s">
        <v>536</v>
      </c>
      <c r="D38" s="1176"/>
      <c r="E38" s="1177"/>
      <c r="F38" s="36">
        <v>0</v>
      </c>
      <c r="G38" s="37">
        <v>0.9</v>
      </c>
      <c r="H38" s="37">
        <v>0.57999999999999996</v>
      </c>
      <c r="I38" s="37">
        <v>0.59</v>
      </c>
      <c r="J38" s="38">
        <v>0.56999999999999995</v>
      </c>
      <c r="K38" s="22"/>
      <c r="L38" s="22"/>
      <c r="M38" s="22"/>
      <c r="N38" s="22"/>
      <c r="O38" s="22"/>
      <c r="P38" s="22"/>
    </row>
    <row r="39" spans="1:16" ht="39" customHeight="1" x14ac:dyDescent="0.15">
      <c r="A39" s="22"/>
      <c r="B39" s="35"/>
      <c r="C39" s="1175" t="s">
        <v>537</v>
      </c>
      <c r="D39" s="1176"/>
      <c r="E39" s="1177"/>
      <c r="F39" s="36">
        <v>0.02</v>
      </c>
      <c r="G39" s="37">
        <v>0.46</v>
      </c>
      <c r="H39" s="37">
        <v>0.03</v>
      </c>
      <c r="I39" s="37">
        <v>0.06</v>
      </c>
      <c r="J39" s="38">
        <v>0.03</v>
      </c>
      <c r="K39" s="22"/>
      <c r="L39" s="22"/>
      <c r="M39" s="22"/>
      <c r="N39" s="22"/>
      <c r="O39" s="22"/>
      <c r="P39" s="22"/>
    </row>
    <row r="40" spans="1:16" ht="39" customHeight="1" x14ac:dyDescent="0.15">
      <c r="A40" s="22"/>
      <c r="B40" s="35"/>
      <c r="C40" s="1175" t="s">
        <v>538</v>
      </c>
      <c r="D40" s="1176"/>
      <c r="E40" s="1177"/>
      <c r="F40" s="36">
        <v>0.02</v>
      </c>
      <c r="G40" s="37">
        <v>0.01</v>
      </c>
      <c r="H40" s="37">
        <v>0.03</v>
      </c>
      <c r="I40" s="37">
        <v>0.04</v>
      </c>
      <c r="J40" s="38">
        <v>0.03</v>
      </c>
      <c r="K40" s="22"/>
      <c r="L40" s="22"/>
      <c r="M40" s="22"/>
      <c r="N40" s="22"/>
      <c r="O40" s="22"/>
      <c r="P40" s="22"/>
    </row>
    <row r="41" spans="1:16" ht="39" customHeight="1" x14ac:dyDescent="0.15">
      <c r="A41" s="22"/>
      <c r="B41" s="35"/>
      <c r="C41" s="1175" t="s">
        <v>539</v>
      </c>
      <c r="D41" s="1176"/>
      <c r="E41" s="1177"/>
      <c r="F41" s="36">
        <v>0.01</v>
      </c>
      <c r="G41" s="37">
        <v>0.02</v>
      </c>
      <c r="H41" s="37">
        <v>0.02</v>
      </c>
      <c r="I41" s="37">
        <v>0.01</v>
      </c>
      <c r="J41" s="38">
        <v>0.01</v>
      </c>
      <c r="K41" s="22"/>
      <c r="L41" s="22"/>
      <c r="M41" s="22"/>
      <c r="N41" s="22"/>
      <c r="O41" s="22"/>
      <c r="P41" s="22"/>
    </row>
    <row r="42" spans="1:16" ht="39" customHeight="1" x14ac:dyDescent="0.15">
      <c r="A42" s="22"/>
      <c r="B42" s="39"/>
      <c r="C42" s="1175" t="s">
        <v>540</v>
      </c>
      <c r="D42" s="1176"/>
      <c r="E42" s="1177"/>
      <c r="F42" s="36" t="s">
        <v>487</v>
      </c>
      <c r="G42" s="37" t="s">
        <v>487</v>
      </c>
      <c r="H42" s="37" t="s">
        <v>487</v>
      </c>
      <c r="I42" s="37" t="s">
        <v>487</v>
      </c>
      <c r="J42" s="38" t="s">
        <v>487</v>
      </c>
      <c r="K42" s="22"/>
      <c r="L42" s="22"/>
      <c r="M42" s="22"/>
      <c r="N42" s="22"/>
      <c r="O42" s="22"/>
      <c r="P42" s="22"/>
    </row>
    <row r="43" spans="1:16" ht="39" customHeight="1" thickBot="1" x14ac:dyDescent="0.2">
      <c r="A43" s="22"/>
      <c r="B43" s="40"/>
      <c r="C43" s="1178" t="s">
        <v>541</v>
      </c>
      <c r="D43" s="1179"/>
      <c r="E43" s="1180"/>
      <c r="F43" s="41">
        <v>0.13</v>
      </c>
      <c r="G43" s="42">
        <v>0.05</v>
      </c>
      <c r="H43" s="42">
        <v>0.05</v>
      </c>
      <c r="I43" s="42">
        <v>0.02</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6560</v>
      </c>
      <c r="L45" s="60">
        <v>6333</v>
      </c>
      <c r="M45" s="60">
        <v>6121</v>
      </c>
      <c r="N45" s="60">
        <v>5940</v>
      </c>
      <c r="O45" s="61">
        <v>5586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x14ac:dyDescent="0.15">
      <c r="A48" s="48"/>
      <c r="B48" s="1193"/>
      <c r="C48" s="1194"/>
      <c r="D48" s="62"/>
      <c r="E48" s="1185" t="s">
        <v>14</v>
      </c>
      <c r="F48" s="1185"/>
      <c r="G48" s="1185"/>
      <c r="H48" s="1185"/>
      <c r="I48" s="1185"/>
      <c r="J48" s="1186"/>
      <c r="K48" s="63">
        <v>888</v>
      </c>
      <c r="L48" s="64">
        <v>1248</v>
      </c>
      <c r="M48" s="64">
        <v>944</v>
      </c>
      <c r="N48" s="64">
        <v>960</v>
      </c>
      <c r="O48" s="65">
        <v>980</v>
      </c>
      <c r="P48" s="48"/>
      <c r="Q48" s="48"/>
      <c r="R48" s="48"/>
      <c r="S48" s="48"/>
      <c r="T48" s="48"/>
      <c r="U48" s="48"/>
    </row>
    <row r="49" spans="1:21" ht="30.75" customHeight="1" x14ac:dyDescent="0.15">
      <c r="A49" s="48"/>
      <c r="B49" s="1193"/>
      <c r="C49" s="1194"/>
      <c r="D49" s="62"/>
      <c r="E49" s="1185" t="s">
        <v>15</v>
      </c>
      <c r="F49" s="1185"/>
      <c r="G49" s="1185"/>
      <c r="H49" s="1185"/>
      <c r="I49" s="1185"/>
      <c r="J49" s="1186"/>
      <c r="K49" s="63">
        <v>8</v>
      </c>
      <c r="L49" s="64">
        <v>9</v>
      </c>
      <c r="M49" s="64">
        <v>9</v>
      </c>
      <c r="N49" s="64">
        <v>9</v>
      </c>
      <c r="O49" s="65">
        <v>9</v>
      </c>
      <c r="P49" s="48"/>
      <c r="Q49" s="48"/>
      <c r="R49" s="48"/>
      <c r="S49" s="48"/>
      <c r="T49" s="48"/>
      <c r="U49" s="48"/>
    </row>
    <row r="50" spans="1:21" ht="30.75" customHeight="1" x14ac:dyDescent="0.15">
      <c r="A50" s="48"/>
      <c r="B50" s="1193"/>
      <c r="C50" s="1194"/>
      <c r="D50" s="62"/>
      <c r="E50" s="1185" t="s">
        <v>16</v>
      </c>
      <c r="F50" s="1185"/>
      <c r="G50" s="1185"/>
      <c r="H50" s="1185"/>
      <c r="I50" s="1185"/>
      <c r="J50" s="1186"/>
      <c r="K50" s="63">
        <v>174</v>
      </c>
      <c r="L50" s="64">
        <v>192</v>
      </c>
      <c r="M50" s="64">
        <v>198</v>
      </c>
      <c r="N50" s="64">
        <v>187</v>
      </c>
      <c r="O50" s="65">
        <v>175</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1</v>
      </c>
      <c r="M51" s="64">
        <v>1</v>
      </c>
      <c r="N51" s="64">
        <v>1</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4582</v>
      </c>
      <c r="L52" s="64">
        <v>4507</v>
      </c>
      <c r="M52" s="64">
        <v>4393</v>
      </c>
      <c r="N52" s="64">
        <v>4474</v>
      </c>
      <c r="O52" s="65">
        <v>4315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3049</v>
      </c>
      <c r="L53" s="69">
        <v>3276</v>
      </c>
      <c r="M53" s="69">
        <v>2880</v>
      </c>
      <c r="N53" s="69">
        <v>2623</v>
      </c>
      <c r="O53" s="70">
        <v>2435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199" t="s">
        <v>23</v>
      </c>
      <c r="C41" s="1200"/>
      <c r="D41" s="81"/>
      <c r="E41" s="1205" t="s">
        <v>24</v>
      </c>
      <c r="F41" s="1205"/>
      <c r="G41" s="1205"/>
      <c r="H41" s="1206"/>
      <c r="I41" s="82">
        <v>45191</v>
      </c>
      <c r="J41" s="83">
        <v>44931</v>
      </c>
      <c r="K41" s="83">
        <v>42875</v>
      </c>
      <c r="L41" s="83">
        <v>40903</v>
      </c>
      <c r="M41" s="84">
        <v>39579</v>
      </c>
    </row>
    <row r="42" spans="2:13" ht="27.75" customHeight="1" x14ac:dyDescent="0.15">
      <c r="B42" s="1201"/>
      <c r="C42" s="1202"/>
      <c r="D42" s="85"/>
      <c r="E42" s="1207" t="s">
        <v>25</v>
      </c>
      <c r="F42" s="1207"/>
      <c r="G42" s="1207"/>
      <c r="H42" s="1208"/>
      <c r="I42" s="86">
        <v>1575</v>
      </c>
      <c r="J42" s="87">
        <v>1536</v>
      </c>
      <c r="K42" s="87">
        <v>1368</v>
      </c>
      <c r="L42" s="87">
        <v>1261</v>
      </c>
      <c r="M42" s="88">
        <v>1142</v>
      </c>
    </row>
    <row r="43" spans="2:13" ht="27.75" customHeight="1" x14ac:dyDescent="0.15">
      <c r="B43" s="1201"/>
      <c r="C43" s="1202"/>
      <c r="D43" s="85"/>
      <c r="E43" s="1207" t="s">
        <v>26</v>
      </c>
      <c r="F43" s="1207"/>
      <c r="G43" s="1207"/>
      <c r="H43" s="1208"/>
      <c r="I43" s="86">
        <v>13195</v>
      </c>
      <c r="J43" s="87">
        <v>13069</v>
      </c>
      <c r="K43" s="87">
        <v>12595</v>
      </c>
      <c r="L43" s="87">
        <v>12324</v>
      </c>
      <c r="M43" s="88">
        <v>12016</v>
      </c>
    </row>
    <row r="44" spans="2:13" ht="27.75" customHeight="1" x14ac:dyDescent="0.15">
      <c r="B44" s="1201"/>
      <c r="C44" s="1202"/>
      <c r="D44" s="85"/>
      <c r="E44" s="1207" t="s">
        <v>27</v>
      </c>
      <c r="F44" s="1207"/>
      <c r="G44" s="1207"/>
      <c r="H44" s="1208"/>
      <c r="I44" s="86">
        <v>70</v>
      </c>
      <c r="J44" s="87">
        <v>63</v>
      </c>
      <c r="K44" s="87">
        <v>57</v>
      </c>
      <c r="L44" s="87">
        <v>51</v>
      </c>
      <c r="M44" s="88">
        <v>43</v>
      </c>
    </row>
    <row r="45" spans="2:13" ht="27.75" customHeight="1" x14ac:dyDescent="0.15">
      <c r="B45" s="1201"/>
      <c r="C45" s="1202"/>
      <c r="D45" s="85"/>
      <c r="E45" s="1207" t="s">
        <v>28</v>
      </c>
      <c r="F45" s="1207"/>
      <c r="G45" s="1207"/>
      <c r="H45" s="1208"/>
      <c r="I45" s="86">
        <v>5743</v>
      </c>
      <c r="J45" s="87">
        <v>4790</v>
      </c>
      <c r="K45" s="87">
        <v>5372</v>
      </c>
      <c r="L45" s="87">
        <v>4870</v>
      </c>
      <c r="M45" s="88">
        <v>4496</v>
      </c>
    </row>
    <row r="46" spans="2:13" ht="27.75" customHeight="1" x14ac:dyDescent="0.15">
      <c r="B46" s="1201"/>
      <c r="C46" s="1202"/>
      <c r="D46" s="85"/>
      <c r="E46" s="1207" t="s">
        <v>29</v>
      </c>
      <c r="F46" s="1207"/>
      <c r="G46" s="1207"/>
      <c r="H46" s="1208"/>
      <c r="I46" s="86">
        <v>237</v>
      </c>
      <c r="J46" s="87">
        <v>238</v>
      </c>
      <c r="K46" s="87">
        <v>7</v>
      </c>
      <c r="L46" s="87">
        <v>3</v>
      </c>
      <c r="M46" s="88">
        <v>2</v>
      </c>
    </row>
    <row r="47" spans="2:13" ht="27.75" customHeight="1" x14ac:dyDescent="0.15">
      <c r="B47" s="1201"/>
      <c r="C47" s="1202"/>
      <c r="D47" s="85"/>
      <c r="E47" s="1207" t="s">
        <v>30</v>
      </c>
      <c r="F47" s="1207"/>
      <c r="G47" s="1207"/>
      <c r="H47" s="1208"/>
      <c r="I47" s="86" t="s">
        <v>487</v>
      </c>
      <c r="J47" s="87" t="s">
        <v>487</v>
      </c>
      <c r="K47" s="87" t="s">
        <v>487</v>
      </c>
      <c r="L47" s="87" t="s">
        <v>487</v>
      </c>
      <c r="M47" s="88" t="s">
        <v>487</v>
      </c>
    </row>
    <row r="48" spans="2:13" ht="27.75" customHeight="1" x14ac:dyDescent="0.15">
      <c r="B48" s="1203"/>
      <c r="C48" s="1204"/>
      <c r="D48" s="85"/>
      <c r="E48" s="1207" t="s">
        <v>31</v>
      </c>
      <c r="F48" s="1207"/>
      <c r="G48" s="1207"/>
      <c r="H48" s="1208"/>
      <c r="I48" s="86" t="s">
        <v>487</v>
      </c>
      <c r="J48" s="87" t="s">
        <v>487</v>
      </c>
      <c r="K48" s="87" t="s">
        <v>487</v>
      </c>
      <c r="L48" s="87" t="s">
        <v>487</v>
      </c>
      <c r="M48" s="88" t="s">
        <v>487</v>
      </c>
    </row>
    <row r="49" spans="2:13" ht="27.75" customHeight="1" x14ac:dyDescent="0.15">
      <c r="B49" s="1209" t="s">
        <v>32</v>
      </c>
      <c r="C49" s="1210"/>
      <c r="D49" s="89"/>
      <c r="E49" s="1207" t="s">
        <v>33</v>
      </c>
      <c r="F49" s="1207"/>
      <c r="G49" s="1207"/>
      <c r="H49" s="1208"/>
      <c r="I49" s="86">
        <v>2293</v>
      </c>
      <c r="J49" s="87">
        <v>2664</v>
      </c>
      <c r="K49" s="87">
        <v>3941</v>
      </c>
      <c r="L49" s="87">
        <v>3785</v>
      </c>
      <c r="M49" s="88">
        <v>4259</v>
      </c>
    </row>
    <row r="50" spans="2:13" ht="27.75" customHeight="1" x14ac:dyDescent="0.15">
      <c r="B50" s="1201"/>
      <c r="C50" s="1202"/>
      <c r="D50" s="85"/>
      <c r="E50" s="1207" t="s">
        <v>34</v>
      </c>
      <c r="F50" s="1207"/>
      <c r="G50" s="1207"/>
      <c r="H50" s="1208"/>
      <c r="I50" s="86">
        <v>1216</v>
      </c>
      <c r="J50" s="87">
        <v>998</v>
      </c>
      <c r="K50" s="87">
        <v>849</v>
      </c>
      <c r="L50" s="87">
        <v>661</v>
      </c>
      <c r="M50" s="88">
        <v>500</v>
      </c>
    </row>
    <row r="51" spans="2:13" ht="27.75" customHeight="1" x14ac:dyDescent="0.15">
      <c r="B51" s="1203"/>
      <c r="C51" s="1204"/>
      <c r="D51" s="85"/>
      <c r="E51" s="1207" t="s">
        <v>35</v>
      </c>
      <c r="F51" s="1207"/>
      <c r="G51" s="1207"/>
      <c r="H51" s="1208"/>
      <c r="I51" s="86">
        <v>34838</v>
      </c>
      <c r="J51" s="87">
        <v>34898</v>
      </c>
      <c r="K51" s="87">
        <v>35854</v>
      </c>
      <c r="L51" s="87">
        <v>34622</v>
      </c>
      <c r="M51" s="88">
        <v>33532</v>
      </c>
    </row>
    <row r="52" spans="2:13" ht="27.75" customHeight="1" thickBot="1" x14ac:dyDescent="0.2">
      <c r="B52" s="1211" t="s">
        <v>36</v>
      </c>
      <c r="C52" s="1212"/>
      <c r="D52" s="90"/>
      <c r="E52" s="1213" t="s">
        <v>37</v>
      </c>
      <c r="F52" s="1213"/>
      <c r="G52" s="1213"/>
      <c r="H52" s="1214"/>
      <c r="I52" s="91">
        <v>27664</v>
      </c>
      <c r="J52" s="92">
        <v>26068</v>
      </c>
      <c r="K52" s="92">
        <v>21629</v>
      </c>
      <c r="L52" s="92">
        <v>20343</v>
      </c>
      <c r="M52" s="93">
        <v>18988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9" zoomScale="75" zoomScaleNormal="75" zoomScaleSheetLayoutView="55" workbookViewId="0">
      <selection activeCell="G43" sqref="G43:O47"/>
    </sheetView>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564</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564</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563</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558</v>
      </c>
      <c r="I42" s="352"/>
      <c r="J42" s="352"/>
      <c r="K42" s="352"/>
      <c r="L42" s="244"/>
      <c r="M42" s="244"/>
      <c r="N42" s="244"/>
      <c r="O42" s="244"/>
    </row>
    <row r="43" spans="2:17" ht="13.5" x14ac:dyDescent="0.15">
      <c r="B43" s="248"/>
      <c r="C43" s="244"/>
      <c r="D43" s="244"/>
      <c r="E43" s="244"/>
      <c r="F43" s="244"/>
      <c r="G43" s="1251"/>
      <c r="H43" s="1252"/>
      <c r="I43" s="1252"/>
      <c r="J43" s="1252"/>
      <c r="K43" s="1252"/>
      <c r="L43" s="1252"/>
      <c r="M43" s="1252"/>
      <c r="N43" s="1252"/>
      <c r="O43" s="1253"/>
    </row>
    <row r="44" spans="2:17" ht="13.5" x14ac:dyDescent="0.15">
      <c r="B44" s="248"/>
      <c r="C44" s="244"/>
      <c r="D44" s="244"/>
      <c r="E44" s="244"/>
      <c r="F44" s="244"/>
      <c r="G44" s="1254"/>
      <c r="H44" s="1255"/>
      <c r="I44" s="1255"/>
      <c r="J44" s="1255"/>
      <c r="K44" s="1255"/>
      <c r="L44" s="1255"/>
      <c r="M44" s="1255"/>
      <c r="N44" s="1255"/>
      <c r="O44" s="1256"/>
    </row>
    <row r="45" spans="2:17" ht="13.5" x14ac:dyDescent="0.15">
      <c r="B45" s="248"/>
      <c r="C45" s="244"/>
      <c r="D45" s="244"/>
      <c r="E45" s="244"/>
      <c r="F45" s="244"/>
      <c r="G45" s="1254"/>
      <c r="H45" s="1255"/>
      <c r="I45" s="1255"/>
      <c r="J45" s="1255"/>
      <c r="K45" s="1255"/>
      <c r="L45" s="1255"/>
      <c r="M45" s="1255"/>
      <c r="N45" s="1255"/>
      <c r="O45" s="1256"/>
    </row>
    <row r="46" spans="2:17" ht="13.5" x14ac:dyDescent="0.15">
      <c r="B46" s="248"/>
      <c r="C46" s="244"/>
      <c r="D46" s="244"/>
      <c r="E46" s="244"/>
      <c r="F46" s="244"/>
      <c r="G46" s="1254"/>
      <c r="H46" s="1255"/>
      <c r="I46" s="1255"/>
      <c r="J46" s="1255"/>
      <c r="K46" s="1255"/>
      <c r="L46" s="1255"/>
      <c r="M46" s="1255"/>
      <c r="N46" s="1255"/>
      <c r="O46" s="1256"/>
    </row>
    <row r="47" spans="2:17" ht="13.5" x14ac:dyDescent="0.15">
      <c r="B47" s="248"/>
      <c r="C47" s="244"/>
      <c r="D47" s="244"/>
      <c r="E47" s="244"/>
      <c r="F47" s="244"/>
      <c r="G47" s="1257"/>
      <c r="H47" s="1258"/>
      <c r="I47" s="1258"/>
      <c r="J47" s="1258"/>
      <c r="K47" s="1258"/>
      <c r="L47" s="1258"/>
      <c r="M47" s="1258"/>
      <c r="N47" s="1258"/>
      <c r="O47" s="1259"/>
    </row>
    <row r="48" spans="2:17" ht="13.5" x14ac:dyDescent="0.15">
      <c r="B48" s="248"/>
      <c r="C48" s="244"/>
      <c r="D48" s="244"/>
      <c r="E48" s="244"/>
      <c r="F48" s="244"/>
      <c r="G48" s="244"/>
      <c r="H48" s="363"/>
      <c r="I48" s="363"/>
      <c r="J48" s="363"/>
    </row>
    <row r="49" spans="1:17" ht="13.5" x14ac:dyDescent="0.15">
      <c r="B49" s="248"/>
      <c r="C49" s="244"/>
      <c r="D49" s="244"/>
      <c r="E49" s="244"/>
      <c r="F49" s="244"/>
      <c r="G49" s="243" t="s">
        <v>562</v>
      </c>
    </row>
    <row r="50" spans="1:17" ht="13.5" x14ac:dyDescent="0.15">
      <c r="B50" s="248"/>
      <c r="C50" s="244"/>
      <c r="D50" s="244"/>
      <c r="E50" s="244"/>
      <c r="F50" s="244"/>
      <c r="G50" s="1228"/>
      <c r="H50" s="1229"/>
      <c r="I50" s="1229"/>
      <c r="J50" s="1230"/>
      <c r="K50" s="345" t="s">
        <v>526</v>
      </c>
      <c r="L50" s="345" t="s">
        <v>527</v>
      </c>
      <c r="M50" s="345" t="s">
        <v>528</v>
      </c>
      <c r="N50" s="345" t="s">
        <v>529</v>
      </c>
      <c r="O50" s="345" t="s">
        <v>530</v>
      </c>
    </row>
    <row r="51" spans="1:17" ht="13.5" x14ac:dyDescent="0.15">
      <c r="B51" s="248"/>
      <c r="C51" s="244"/>
      <c r="D51" s="244"/>
      <c r="E51" s="244"/>
      <c r="F51" s="244"/>
      <c r="G51" s="1231" t="s">
        <v>556</v>
      </c>
      <c r="H51" s="1232"/>
      <c r="I51" s="1237" t="s">
        <v>554</v>
      </c>
      <c r="J51" s="1237"/>
      <c r="K51" s="1249"/>
      <c r="L51" s="1249"/>
      <c r="M51" s="1249"/>
      <c r="N51" s="1249"/>
      <c r="O51" s="1249"/>
    </row>
    <row r="52" spans="1:17" ht="13.5" x14ac:dyDescent="0.15">
      <c r="B52" s="248"/>
      <c r="C52" s="244"/>
      <c r="D52" s="244"/>
      <c r="E52" s="244"/>
      <c r="F52" s="244"/>
      <c r="G52" s="1233"/>
      <c r="H52" s="1234"/>
      <c r="I52" s="1238"/>
      <c r="J52" s="1238"/>
      <c r="K52" s="1215"/>
      <c r="L52" s="1215"/>
      <c r="M52" s="1215"/>
      <c r="N52" s="1215"/>
      <c r="O52" s="1215"/>
    </row>
    <row r="53" spans="1:17" ht="13.5" x14ac:dyDescent="0.15">
      <c r="A53" s="355"/>
      <c r="B53" s="248"/>
      <c r="C53" s="244"/>
      <c r="D53" s="244"/>
      <c r="E53" s="244"/>
      <c r="F53" s="244"/>
      <c r="G53" s="1233"/>
      <c r="H53" s="1234"/>
      <c r="I53" s="1246" t="s">
        <v>561</v>
      </c>
      <c r="J53" s="1246"/>
      <c r="K53" s="1250"/>
      <c r="L53" s="1250"/>
      <c r="M53" s="1250"/>
      <c r="N53" s="1250"/>
      <c r="O53" s="1250"/>
    </row>
    <row r="54" spans="1:17" ht="13.5" x14ac:dyDescent="0.15">
      <c r="A54" s="355"/>
      <c r="B54" s="248"/>
      <c r="C54" s="244"/>
      <c r="D54" s="244"/>
      <c r="E54" s="244"/>
      <c r="F54" s="244"/>
      <c r="G54" s="1235"/>
      <c r="H54" s="1236"/>
      <c r="I54" s="1246"/>
      <c r="J54" s="1246"/>
      <c r="K54" s="1248"/>
      <c r="L54" s="1248"/>
      <c r="M54" s="1248"/>
      <c r="N54" s="1248"/>
      <c r="O54" s="1248"/>
    </row>
    <row r="55" spans="1:17" ht="13.5" x14ac:dyDescent="0.15">
      <c r="A55" s="355"/>
      <c r="B55" s="248"/>
      <c r="C55" s="244"/>
      <c r="D55" s="244"/>
      <c r="E55" s="244"/>
      <c r="F55" s="244"/>
      <c r="G55" s="1240" t="s">
        <v>555</v>
      </c>
      <c r="H55" s="1241"/>
      <c r="I55" s="1246" t="s">
        <v>554</v>
      </c>
      <c r="J55" s="1246"/>
      <c r="K55" s="1249"/>
      <c r="L55" s="1249"/>
      <c r="M55" s="1249"/>
      <c r="N55" s="1249"/>
      <c r="O55" s="1249"/>
    </row>
    <row r="56" spans="1:17" ht="13.5" x14ac:dyDescent="0.15">
      <c r="A56" s="355"/>
      <c r="B56" s="248"/>
      <c r="C56" s="244"/>
      <c r="D56" s="244"/>
      <c r="E56" s="244"/>
      <c r="F56" s="244"/>
      <c r="G56" s="1242"/>
      <c r="H56" s="1243"/>
      <c r="I56" s="1246"/>
      <c r="J56" s="1246"/>
      <c r="K56" s="1215"/>
      <c r="L56" s="1215"/>
      <c r="M56" s="1215"/>
      <c r="N56" s="1215"/>
      <c r="O56" s="1215"/>
    </row>
    <row r="57" spans="1:17" s="355" customFormat="1" ht="13.5" x14ac:dyDescent="0.15">
      <c r="B57" s="356"/>
      <c r="C57" s="352"/>
      <c r="D57" s="352"/>
      <c r="E57" s="352"/>
      <c r="F57" s="352"/>
      <c r="G57" s="1242"/>
      <c r="H57" s="1243"/>
      <c r="I57" s="1217" t="s">
        <v>560</v>
      </c>
      <c r="J57" s="1217"/>
      <c r="K57" s="1250"/>
      <c r="L57" s="1250"/>
      <c r="M57" s="1250"/>
      <c r="N57" s="1250"/>
      <c r="O57" s="1250"/>
      <c r="P57" s="361"/>
      <c r="Q57" s="356"/>
    </row>
    <row r="58" spans="1:17" s="355" customFormat="1" ht="13.5" x14ac:dyDescent="0.15">
      <c r="A58" s="243"/>
      <c r="B58" s="356"/>
      <c r="C58" s="352"/>
      <c r="D58" s="352"/>
      <c r="E58" s="352"/>
      <c r="F58" s="352"/>
      <c r="G58" s="1244"/>
      <c r="H58" s="1245"/>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559</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558</v>
      </c>
      <c r="I64" s="352"/>
      <c r="J64" s="352"/>
      <c r="K64" s="352"/>
      <c r="L64" s="244"/>
      <c r="M64" s="244"/>
      <c r="N64" s="244"/>
      <c r="O64" s="244"/>
    </row>
    <row r="65" spans="2:30" ht="13.5" customHeight="1" x14ac:dyDescent="0.15">
      <c r="B65" s="248"/>
      <c r="C65" s="244"/>
      <c r="D65" s="244"/>
      <c r="E65" s="244"/>
      <c r="F65" s="244"/>
      <c r="G65" s="1219" t="s">
        <v>565</v>
      </c>
      <c r="H65" s="1220"/>
      <c r="I65" s="1220"/>
      <c r="J65" s="1220"/>
      <c r="K65" s="1220"/>
      <c r="L65" s="1220"/>
      <c r="M65" s="1220"/>
      <c r="N65" s="1220"/>
      <c r="O65" s="1221"/>
    </row>
    <row r="66" spans="2:30" ht="13.5" x14ac:dyDescent="0.15">
      <c r="B66" s="248"/>
      <c r="C66" s="244"/>
      <c r="D66" s="244"/>
      <c r="E66" s="244"/>
      <c r="F66" s="244"/>
      <c r="G66" s="1222"/>
      <c r="H66" s="1223"/>
      <c r="I66" s="1223"/>
      <c r="J66" s="1223"/>
      <c r="K66" s="1223"/>
      <c r="L66" s="1223"/>
      <c r="M66" s="1223"/>
      <c r="N66" s="1223"/>
      <c r="O66" s="1224"/>
    </row>
    <row r="67" spans="2:30" ht="13.5" x14ac:dyDescent="0.15">
      <c r="B67" s="248"/>
      <c r="C67" s="244"/>
      <c r="D67" s="244"/>
      <c r="E67" s="244"/>
      <c r="F67" s="244"/>
      <c r="G67" s="1222"/>
      <c r="H67" s="1223"/>
      <c r="I67" s="1223"/>
      <c r="J67" s="1223"/>
      <c r="K67" s="1223"/>
      <c r="L67" s="1223"/>
      <c r="M67" s="1223"/>
      <c r="N67" s="1223"/>
      <c r="O67" s="1224"/>
    </row>
    <row r="68" spans="2:30" ht="13.5" x14ac:dyDescent="0.15">
      <c r="B68" s="248"/>
      <c r="C68" s="244"/>
      <c r="D68" s="244"/>
      <c r="E68" s="244"/>
      <c r="F68" s="244"/>
      <c r="G68" s="1222"/>
      <c r="H68" s="1223"/>
      <c r="I68" s="1223"/>
      <c r="J68" s="1223"/>
      <c r="K68" s="1223"/>
      <c r="L68" s="1223"/>
      <c r="M68" s="1223"/>
      <c r="N68" s="1223"/>
      <c r="O68" s="1224"/>
    </row>
    <row r="69" spans="2:30" ht="13.5" x14ac:dyDescent="0.15">
      <c r="B69" s="248"/>
      <c r="C69" s="244"/>
      <c r="D69" s="244"/>
      <c r="E69" s="244"/>
      <c r="F69" s="244"/>
      <c r="G69" s="1225"/>
      <c r="H69" s="1226"/>
      <c r="I69" s="1226"/>
      <c r="J69" s="1226"/>
      <c r="K69" s="1226"/>
      <c r="L69" s="1226"/>
      <c r="M69" s="1226"/>
      <c r="N69" s="1226"/>
      <c r="O69" s="1227"/>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557</v>
      </c>
      <c r="I71" s="349"/>
      <c r="J71" s="348"/>
      <c r="K71" s="348"/>
      <c r="L71" s="347"/>
      <c r="M71" s="348"/>
      <c r="N71" s="347"/>
      <c r="O71" s="346"/>
    </row>
    <row r="72" spans="2:30" ht="13.5" x14ac:dyDescent="0.15">
      <c r="B72" s="248"/>
      <c r="C72" s="244"/>
      <c r="D72" s="244"/>
      <c r="E72" s="244"/>
      <c r="F72" s="244"/>
      <c r="G72" s="1228"/>
      <c r="H72" s="1229"/>
      <c r="I72" s="1229"/>
      <c r="J72" s="1230"/>
      <c r="K72" s="345" t="s">
        <v>526</v>
      </c>
      <c r="L72" s="345" t="s">
        <v>527</v>
      </c>
      <c r="M72" s="345" t="s">
        <v>528</v>
      </c>
      <c r="N72" s="345" t="s">
        <v>529</v>
      </c>
      <c r="O72" s="345" t="s">
        <v>530</v>
      </c>
    </row>
    <row r="73" spans="2:30" ht="13.5" x14ac:dyDescent="0.15">
      <c r="B73" s="248"/>
      <c r="C73" s="244"/>
      <c r="D73" s="244"/>
      <c r="E73" s="244"/>
      <c r="F73" s="244"/>
      <c r="G73" s="1231" t="s">
        <v>556</v>
      </c>
      <c r="H73" s="1232"/>
      <c r="I73" s="1237" t="s">
        <v>554</v>
      </c>
      <c r="J73" s="1237"/>
      <c r="K73" s="1239">
        <v>174.6</v>
      </c>
      <c r="L73" s="1239">
        <v>163.30000000000001</v>
      </c>
      <c r="M73" s="1215">
        <v>134.9</v>
      </c>
      <c r="N73" s="1215">
        <v>129.69999999999999</v>
      </c>
      <c r="O73" s="1215">
        <v>123.4</v>
      </c>
      <c r="S73" s="243">
        <v>9.9</v>
      </c>
    </row>
    <row r="74" spans="2:30" ht="13.5" x14ac:dyDescent="0.15">
      <c r="B74" s="248"/>
      <c r="C74" s="244"/>
      <c r="D74" s="244"/>
      <c r="E74" s="244"/>
      <c r="F74" s="244"/>
      <c r="G74" s="1233"/>
      <c r="H74" s="1234"/>
      <c r="I74" s="1238"/>
      <c r="J74" s="1238"/>
      <c r="K74" s="1239"/>
      <c r="L74" s="1239"/>
      <c r="M74" s="1215"/>
      <c r="N74" s="1215"/>
      <c r="O74" s="1215"/>
    </row>
    <row r="75" spans="2:30" ht="13.5" x14ac:dyDescent="0.15">
      <c r="B75" s="248"/>
      <c r="C75" s="244"/>
      <c r="D75" s="244"/>
      <c r="E75" s="244"/>
      <c r="F75" s="244"/>
      <c r="G75" s="1233"/>
      <c r="H75" s="1234"/>
      <c r="I75" s="1246" t="s">
        <v>553</v>
      </c>
      <c r="J75" s="1246"/>
      <c r="K75" s="1247">
        <v>20.2</v>
      </c>
      <c r="L75" s="1247">
        <v>19.7</v>
      </c>
      <c r="M75" s="1247">
        <v>19.2</v>
      </c>
      <c r="N75" s="1247">
        <v>18.399999999999999</v>
      </c>
      <c r="O75" s="1247">
        <v>16.8</v>
      </c>
      <c r="U75" s="243">
        <v>81.2</v>
      </c>
      <c r="W75" s="243">
        <v>87.2</v>
      </c>
      <c r="Y75" s="243">
        <v>99.8</v>
      </c>
      <c r="AA75" s="243">
        <v>109.5</v>
      </c>
      <c r="AC75" s="243">
        <v>115.2</v>
      </c>
    </row>
    <row r="76" spans="2:30" ht="13.5" x14ac:dyDescent="0.15">
      <c r="B76" s="248"/>
      <c r="C76" s="244"/>
      <c r="D76" s="244"/>
      <c r="E76" s="244"/>
      <c r="F76" s="244"/>
      <c r="G76" s="1235"/>
      <c r="H76" s="1236"/>
      <c r="I76" s="1246"/>
      <c r="J76" s="1246"/>
      <c r="K76" s="1248"/>
      <c r="L76" s="1248"/>
      <c r="M76" s="1248"/>
      <c r="N76" s="1248"/>
      <c r="O76" s="1248"/>
    </row>
    <row r="77" spans="2:30" ht="13.5" x14ac:dyDescent="0.15">
      <c r="B77" s="248"/>
      <c r="C77" s="244"/>
      <c r="D77" s="244"/>
      <c r="E77" s="244"/>
      <c r="F77" s="244"/>
      <c r="G77" s="1240" t="s">
        <v>555</v>
      </c>
      <c r="H77" s="1241"/>
      <c r="I77" s="1246" t="s">
        <v>554</v>
      </c>
      <c r="J77" s="1246"/>
      <c r="K77" s="1239">
        <v>88.3</v>
      </c>
      <c r="L77" s="1239">
        <v>76.2</v>
      </c>
      <c r="M77" s="1215">
        <v>65.3</v>
      </c>
      <c r="N77" s="1215">
        <v>60.8</v>
      </c>
      <c r="O77" s="1215">
        <v>58.5</v>
      </c>
      <c r="R77" s="243">
        <v>12.3</v>
      </c>
      <c r="T77" s="243">
        <v>11.1</v>
      </c>
    </row>
    <row r="78" spans="2:30" ht="13.5" x14ac:dyDescent="0.15">
      <c r="B78" s="248"/>
      <c r="C78" s="244"/>
      <c r="D78" s="244"/>
      <c r="E78" s="244"/>
      <c r="F78" s="244"/>
      <c r="G78" s="1242"/>
      <c r="H78" s="1243"/>
      <c r="I78" s="1246"/>
      <c r="J78" s="1246"/>
      <c r="K78" s="1239"/>
      <c r="L78" s="1239"/>
      <c r="M78" s="1215"/>
      <c r="N78" s="1215"/>
      <c r="O78" s="1215"/>
    </row>
    <row r="79" spans="2:30" ht="13.5" x14ac:dyDescent="0.15">
      <c r="B79" s="248"/>
      <c r="C79" s="244"/>
      <c r="D79" s="244"/>
      <c r="E79" s="244"/>
      <c r="F79" s="244"/>
      <c r="G79" s="1242"/>
      <c r="H79" s="1243"/>
      <c r="I79" s="1216" t="s">
        <v>553</v>
      </c>
      <c r="J79" s="1217"/>
      <c r="K79" s="1218">
        <v>13.8</v>
      </c>
      <c r="L79" s="1218">
        <v>12.8</v>
      </c>
      <c r="M79" s="1218">
        <v>12</v>
      </c>
      <c r="N79" s="1218">
        <v>11.1</v>
      </c>
      <c r="O79" s="1218">
        <v>10.7</v>
      </c>
      <c r="V79" s="243">
        <v>53.5</v>
      </c>
      <c r="X79" s="243">
        <v>48.2</v>
      </c>
      <c r="Z79" s="243">
        <v>34.200000000000003</v>
      </c>
      <c r="AB79" s="243">
        <v>30.3</v>
      </c>
      <c r="AD79" s="243">
        <v>28.9</v>
      </c>
    </row>
    <row r="80" spans="2:30" ht="13.5" x14ac:dyDescent="0.15">
      <c r="B80" s="248"/>
      <c r="C80" s="244"/>
      <c r="D80" s="244"/>
      <c r="E80" s="244"/>
      <c r="F80" s="244"/>
      <c r="G80" s="1244"/>
      <c r="H80" s="1245"/>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5" zoomScale="75" zoomScaleNormal="75"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election activeCell="S14" sqref="S1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149425</v>
      </c>
      <c r="E3" s="116"/>
      <c r="F3" s="117">
        <v>67201</v>
      </c>
      <c r="G3" s="118"/>
      <c r="H3" s="119"/>
    </row>
    <row r="4" spans="1:8" x14ac:dyDescent="0.15">
      <c r="A4" s="120"/>
      <c r="B4" s="121"/>
      <c r="C4" s="122"/>
      <c r="D4" s="123">
        <v>66858</v>
      </c>
      <c r="E4" s="124"/>
      <c r="F4" s="125">
        <v>35210</v>
      </c>
      <c r="G4" s="126"/>
      <c r="H4" s="127"/>
    </row>
    <row r="5" spans="1:8" x14ac:dyDescent="0.15">
      <c r="A5" s="108" t="s">
        <v>520</v>
      </c>
      <c r="B5" s="113"/>
      <c r="C5" s="114"/>
      <c r="D5" s="115">
        <v>175287</v>
      </c>
      <c r="E5" s="116"/>
      <c r="F5" s="117">
        <v>75709</v>
      </c>
      <c r="G5" s="118"/>
      <c r="H5" s="119"/>
    </row>
    <row r="6" spans="1:8" x14ac:dyDescent="0.15">
      <c r="A6" s="120"/>
      <c r="B6" s="121"/>
      <c r="C6" s="122"/>
      <c r="D6" s="123">
        <v>82990</v>
      </c>
      <c r="E6" s="124"/>
      <c r="F6" s="125">
        <v>35212</v>
      </c>
      <c r="G6" s="126"/>
      <c r="H6" s="127"/>
    </row>
    <row r="7" spans="1:8" x14ac:dyDescent="0.15">
      <c r="A7" s="108" t="s">
        <v>521</v>
      </c>
      <c r="B7" s="113"/>
      <c r="C7" s="114"/>
      <c r="D7" s="115">
        <v>127422</v>
      </c>
      <c r="E7" s="116"/>
      <c r="F7" s="117">
        <v>90961</v>
      </c>
      <c r="G7" s="118"/>
      <c r="H7" s="119"/>
    </row>
    <row r="8" spans="1:8" x14ac:dyDescent="0.15">
      <c r="A8" s="120"/>
      <c r="B8" s="121"/>
      <c r="C8" s="122"/>
      <c r="D8" s="123">
        <v>59499</v>
      </c>
      <c r="E8" s="124"/>
      <c r="F8" s="125">
        <v>37720</v>
      </c>
      <c r="G8" s="126"/>
      <c r="H8" s="127"/>
    </row>
    <row r="9" spans="1:8" x14ac:dyDescent="0.15">
      <c r="A9" s="108" t="s">
        <v>522</v>
      </c>
      <c r="B9" s="113"/>
      <c r="C9" s="114"/>
      <c r="D9" s="115">
        <v>117854</v>
      </c>
      <c r="E9" s="116"/>
      <c r="F9" s="117">
        <v>106614</v>
      </c>
      <c r="G9" s="118"/>
      <c r="H9" s="119"/>
    </row>
    <row r="10" spans="1:8" x14ac:dyDescent="0.15">
      <c r="A10" s="120"/>
      <c r="B10" s="121"/>
      <c r="C10" s="122"/>
      <c r="D10" s="123">
        <v>64057</v>
      </c>
      <c r="E10" s="124"/>
      <c r="F10" s="125">
        <v>45545</v>
      </c>
      <c r="G10" s="126"/>
      <c r="H10" s="127"/>
    </row>
    <row r="11" spans="1:8" x14ac:dyDescent="0.15">
      <c r="A11" s="108" t="s">
        <v>523</v>
      </c>
      <c r="B11" s="113"/>
      <c r="C11" s="114"/>
      <c r="D11" s="115">
        <v>126566</v>
      </c>
      <c r="E11" s="116"/>
      <c r="F11" s="117">
        <v>85459</v>
      </c>
      <c r="G11" s="118"/>
      <c r="H11" s="119"/>
    </row>
    <row r="12" spans="1:8" x14ac:dyDescent="0.15">
      <c r="A12" s="120"/>
      <c r="B12" s="121"/>
      <c r="C12" s="128"/>
      <c r="D12" s="123">
        <v>81450</v>
      </c>
      <c r="E12" s="124"/>
      <c r="F12" s="125">
        <v>44378</v>
      </c>
      <c r="G12" s="126"/>
      <c r="H12" s="127"/>
    </row>
    <row r="13" spans="1:8" x14ac:dyDescent="0.15">
      <c r="A13" s="108"/>
      <c r="B13" s="113"/>
      <c r="C13" s="129"/>
      <c r="D13" s="130">
        <v>139311</v>
      </c>
      <c r="E13" s="131"/>
      <c r="F13" s="132">
        <v>85189</v>
      </c>
      <c r="G13" s="133"/>
      <c r="H13" s="119"/>
    </row>
    <row r="14" spans="1:8" x14ac:dyDescent="0.15">
      <c r="A14" s="120"/>
      <c r="B14" s="121"/>
      <c r="C14" s="122"/>
      <c r="D14" s="123">
        <v>70971</v>
      </c>
      <c r="E14" s="124"/>
      <c r="F14" s="125">
        <v>39613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3.61</v>
      </c>
      <c r="C19" s="134">
        <f>ROUND(VALUE(SUBSTITUTE(実質収支比率等に係る経年分析!G$48,"▲","-")),2)</f>
        <v>3.67</v>
      </c>
      <c r="D19" s="134">
        <f>ROUND(VALUE(SUBSTITUTE(実質収支比率等に係る経年分析!H$48,"▲","-")),2)</f>
        <v>3.84</v>
      </c>
      <c r="E19" s="134">
        <f>ROUND(VALUE(SUBSTITUTE(実質収支比率等に係る経年分析!I$48,"▲","-")),2)</f>
        <v>4.5199999999999996</v>
      </c>
      <c r="F19" s="134">
        <f>ROUND(VALUE(SUBSTITUTE(実質収支比率等に係る経年分析!J$48,"▲","-")),2)</f>
        <v>4.7</v>
      </c>
    </row>
    <row r="20" spans="1:11" x14ac:dyDescent="0.15">
      <c r="A20" s="134" t="s">
        <v>42</v>
      </c>
      <c r="B20" s="134">
        <f>ROUND(VALUE(SUBSTITUTE(実質収支比率等に係る経年分析!F$47,"▲","-")),2)</f>
        <v>8.33</v>
      </c>
      <c r="C20" s="134">
        <f>ROUND(VALUE(SUBSTITUTE(実質収支比率等に係る経年分析!G$47,"▲","-")),2)</f>
        <v>10.14</v>
      </c>
      <c r="D20" s="134">
        <f>ROUND(VALUE(SUBSTITUTE(実質収支比率等に係る経年分析!H$47,"▲","-")),2)</f>
        <v>14.85</v>
      </c>
      <c r="E20" s="134">
        <f>ROUND(VALUE(SUBSTITUTE(実質収支比率等に係る経年分析!I$47,"▲","-")),2)</f>
        <v>15.85</v>
      </c>
      <c r="F20" s="134">
        <f>ROUND(VALUE(SUBSTITUTE(実質収支比率等に係る経年分析!J$47,"▲","-")),2)</f>
        <v>19.93</v>
      </c>
    </row>
    <row r="21" spans="1:11" x14ac:dyDescent="0.15">
      <c r="A21" s="134" t="s">
        <v>43</v>
      </c>
      <c r="B21" s="134">
        <f>IF(ISNUMBER(VALUE(SUBSTITUTE(実質収支比率等に係る経年分析!F$49,"▲","-"))),ROUND(VALUE(SUBSTITUTE(実質収支比率等に係る経年分析!F$49,"▲","-")),2),NA())</f>
        <v>1.8</v>
      </c>
      <c r="C21" s="134">
        <f>IF(ISNUMBER(VALUE(SUBSTITUTE(実質収支比率等に係る経年分析!G$49,"▲","-"))),ROUND(VALUE(SUBSTITUTE(実質収支比率等に係る経年分析!G$49,"▲","-")),2),NA())</f>
        <v>0.15</v>
      </c>
      <c r="D21" s="134">
        <f>IF(ISNUMBER(VALUE(SUBSTITUTE(実質収支比率等に係る経年分析!H$49,"▲","-"))),ROUND(VALUE(SUBSTITUTE(実質収支比率等に係る経年分析!H$49,"▲","-")),2),NA())</f>
        <v>2.89</v>
      </c>
      <c r="E21" s="134">
        <f>IF(ISNUMBER(VALUE(SUBSTITUTE(実質収支比率等に係る経年分析!I$49,"▲","-"))),ROUND(VALUE(SUBSTITUTE(実質収支比率等に係る経年分析!I$49,"▲","-")),2),NA())</f>
        <v>1.08</v>
      </c>
      <c r="F21" s="134">
        <f>IF(ISNUMBER(VALUE(SUBSTITUTE(実質収支比率等に係る経年分析!J$49,"▲","-"))),ROUND(VALUE(SUBSTITUTE(実質収支比率等に係る経年分析!J$49,"▲","-")),2),NA())</f>
        <v>1.25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宅地造成事業特別会計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工業団地造成事業特別会計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0.57999999999999996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0.56999999999999995</v>
      </c>
    </row>
    <row r="33" spans="1:16" x14ac:dyDescent="0.15">
      <c r="A33" s="135" t="str">
        <f>IF(連結実質赤字比率に係る赤字・黒字の構成分析!C$37="",NA(),連結実質赤字比率に係る赤字・黒字の構成分析!C$37)</f>
        <v>介護保険特別会計</v>
      </c>
      <c r="B33" s="135">
        <f>IF(ROUND(VALUE(SUBSTITUTE(連結実質赤字比率に係る赤字・黒字の構成分析!F$37,"▲", "-")), 2) &lt; 0, ABS(ROUND(VALUE(SUBSTITUTE(連結実質赤字比率に係る赤字・黒字の構成分析!F$37,"▲", "-")), 2)), NA())</f>
        <v>0.16</v>
      </c>
      <c r="C33" s="135" t="e">
        <f>IF(ROUND(VALUE(SUBSTITUTE(連結実質赤字比率に係る赤字・黒字の構成分析!F$37,"▲", "-")), 2) &gt;= 0, ABS(ROUND(VALUE(SUBSTITUTE(連結実質赤字比率に係る赤字・黒字の構成分析!F$37,"▲", "-")), 2)), NA())</f>
        <v>#N/A</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0.71</v>
      </c>
    </row>
    <row r="34" spans="1:16" x14ac:dyDescent="0.15">
      <c r="A34" s="135" t="str">
        <f>IF(連結実質赤字比率に係る赤字・黒字の構成分析!C$36="",NA(),連結実質赤字比率に係る赤字・黒字の構成分析!C$36)</f>
        <v>国民健康保険病院事業会計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3.66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3.82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4.51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4.6900000000000004</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6.27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6.69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6.69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7.23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4582</v>
      </c>
      <c r="E42" s="136"/>
      <c r="F42" s="136"/>
      <c r="G42" s="136">
        <f>'実質公債費比率（分子）の構造'!L$52</f>
        <v>4507</v>
      </c>
      <c r="H42" s="136"/>
      <c r="I42" s="136"/>
      <c r="J42" s="136">
        <f>'実質公債費比率（分子）の構造'!M$52</f>
        <v>4393</v>
      </c>
      <c r="K42" s="136"/>
      <c r="L42" s="136"/>
      <c r="M42" s="136">
        <f>'実質公債費比率（分子）の構造'!N$52</f>
        <v>4474</v>
      </c>
      <c r="N42" s="136"/>
      <c r="O42" s="136"/>
      <c r="P42" s="136">
        <f>'実質公債費比率（分子）の構造'!O$52</f>
        <v>4315</v>
      </c>
    </row>
    <row r="43" spans="1:16" x14ac:dyDescent="0.15">
      <c r="A43" s="136" t="s">
        <v>51</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x14ac:dyDescent="0.15">
      <c r="A44" s="136" t="s">
        <v>52</v>
      </c>
      <c r="B44" s="136">
        <f>'実質公債費比率（分子）の構造'!K$50</f>
        <v>174</v>
      </c>
      <c r="C44" s="136"/>
      <c r="D44" s="136"/>
      <c r="E44" s="136">
        <f>'実質公債費比率（分子）の構造'!L$50</f>
        <v>192</v>
      </c>
      <c r="F44" s="136"/>
      <c r="G44" s="136"/>
      <c r="H44" s="136">
        <f>'実質公債費比率（分子）の構造'!M$50</f>
        <v>198</v>
      </c>
      <c r="I44" s="136"/>
      <c r="J44" s="136"/>
      <c r="K44" s="136">
        <f>'実質公債費比率（分子）の構造'!N$50</f>
        <v>187</v>
      </c>
      <c r="L44" s="136"/>
      <c r="M44" s="136"/>
      <c r="N44" s="136">
        <f>'実質公債費比率（分子）の構造'!O$50</f>
        <v>175</v>
      </c>
      <c r="O44" s="136"/>
      <c r="P44" s="136"/>
    </row>
    <row r="45" spans="1:16" x14ac:dyDescent="0.15">
      <c r="A45" s="136" t="s">
        <v>53</v>
      </c>
      <c r="B45" s="136">
        <f>'実質公債費比率（分子）の構造'!K$49</f>
        <v>8</v>
      </c>
      <c r="C45" s="136"/>
      <c r="D45" s="136"/>
      <c r="E45" s="136">
        <f>'実質公債費比率（分子）の構造'!L$49</f>
        <v>9</v>
      </c>
      <c r="F45" s="136"/>
      <c r="G45" s="136"/>
      <c r="H45" s="136">
        <f>'実質公債費比率（分子）の構造'!M$49</f>
        <v>9</v>
      </c>
      <c r="I45" s="136"/>
      <c r="J45" s="136"/>
      <c r="K45" s="136">
        <f>'実質公債費比率（分子）の構造'!N$49</f>
        <v>9</v>
      </c>
      <c r="L45" s="136"/>
      <c r="M45" s="136"/>
      <c r="N45" s="136">
        <f>'実質公債費比率（分子）の構造'!O$49</f>
        <v>9</v>
      </c>
      <c r="O45" s="136"/>
      <c r="P45" s="136"/>
    </row>
    <row r="46" spans="1:16" x14ac:dyDescent="0.15">
      <c r="A46" s="136" t="s">
        <v>54</v>
      </c>
      <c r="B46" s="136">
        <f>'実質公債費比率（分子）の構造'!K$48</f>
        <v>888</v>
      </c>
      <c r="C46" s="136"/>
      <c r="D46" s="136"/>
      <c r="E46" s="136">
        <f>'実質公債費比率（分子）の構造'!L$48</f>
        <v>1248</v>
      </c>
      <c r="F46" s="136"/>
      <c r="G46" s="136"/>
      <c r="H46" s="136">
        <f>'実質公債費比率（分子）の構造'!M$48</f>
        <v>944</v>
      </c>
      <c r="I46" s="136"/>
      <c r="J46" s="136"/>
      <c r="K46" s="136">
        <f>'実質公債費比率（分子）の構造'!N$48</f>
        <v>960</v>
      </c>
      <c r="L46" s="136"/>
      <c r="M46" s="136"/>
      <c r="N46" s="136">
        <f>'実質公債費比率（分子）の構造'!O$48</f>
        <v>980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6560</v>
      </c>
      <c r="C49" s="136"/>
      <c r="D49" s="136"/>
      <c r="E49" s="136">
        <f>'実質公債費比率（分子）の構造'!L$45</f>
        <v>6333</v>
      </c>
      <c r="F49" s="136"/>
      <c r="G49" s="136"/>
      <c r="H49" s="136">
        <f>'実質公債費比率（分子）の構造'!M$45</f>
        <v>6121</v>
      </c>
      <c r="I49" s="136"/>
      <c r="J49" s="136"/>
      <c r="K49" s="136">
        <f>'実質公債費比率（分子）の構造'!N$45</f>
        <v>5940</v>
      </c>
      <c r="L49" s="136"/>
      <c r="M49" s="136"/>
      <c r="N49" s="136">
        <f>'実質公債費比率（分子）の構造'!O$45</f>
        <v>5586</v>
      </c>
      <c r="O49" s="136"/>
      <c r="P49" s="136"/>
    </row>
    <row r="50" spans="1:16" x14ac:dyDescent="0.15">
      <c r="A50" s="136" t="s">
        <v>58</v>
      </c>
      <c r="B50" s="136" t="e">
        <f>NA()</f>
        <v>#N/A</v>
      </c>
      <c r="C50" s="136">
        <f>IF(ISNUMBER('実質公債費比率（分子）の構造'!K$53),'実質公債費比率（分子）の構造'!K$53,NA())</f>
        <v>3049</v>
      </c>
      <c r="D50" s="136" t="e">
        <f>NA()</f>
        <v>#N/A</v>
      </c>
      <c r="E50" s="136" t="e">
        <f>NA()</f>
        <v>#N/A</v>
      </c>
      <c r="F50" s="136">
        <f>IF(ISNUMBER('実質公債費比率（分子）の構造'!L$53),'実質公債費比率（分子）の構造'!L$53,NA())</f>
        <v>3276</v>
      </c>
      <c r="G50" s="136" t="e">
        <f>NA()</f>
        <v>#N/A</v>
      </c>
      <c r="H50" s="136" t="e">
        <f>NA()</f>
        <v>#N/A</v>
      </c>
      <c r="I50" s="136">
        <f>IF(ISNUMBER('実質公債費比率（分子）の構造'!M$53),'実質公債費比率（分子）の構造'!M$53,NA())</f>
        <v>2880</v>
      </c>
      <c r="J50" s="136" t="e">
        <f>NA()</f>
        <v>#N/A</v>
      </c>
      <c r="K50" s="136" t="e">
        <f>NA()</f>
        <v>#N/A</v>
      </c>
      <c r="L50" s="136">
        <f>IF(ISNUMBER('実質公債費比率（分子）の構造'!N$53),'実質公債費比率（分子）の構造'!N$53,NA())</f>
        <v>2623</v>
      </c>
      <c r="M50" s="136" t="e">
        <f>NA()</f>
        <v>#N/A</v>
      </c>
      <c r="N50" s="136" t="e">
        <f>NA()</f>
        <v>#N/A</v>
      </c>
      <c r="O50" s="136">
        <f>IF(ISNUMBER('実質公債費比率（分子）の構造'!O$53),'実質公債費比率（分子）の構造'!O$53,NA())</f>
        <v>2435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34838</v>
      </c>
      <c r="E56" s="135"/>
      <c r="F56" s="135"/>
      <c r="G56" s="135">
        <f>'将来負担比率（分子）の構造'!J$51</f>
        <v>34898</v>
      </c>
      <c r="H56" s="135"/>
      <c r="I56" s="135"/>
      <c r="J56" s="135">
        <f>'将来負担比率（分子）の構造'!K$51</f>
        <v>35854</v>
      </c>
      <c r="K56" s="135"/>
      <c r="L56" s="135"/>
      <c r="M56" s="135">
        <f>'将来負担比率（分子）の構造'!L$51</f>
        <v>34622</v>
      </c>
      <c r="N56" s="135"/>
      <c r="O56" s="135"/>
      <c r="P56" s="135">
        <f>'将来負担比率（分子）の構造'!M$51</f>
        <v>33532</v>
      </c>
    </row>
    <row r="57" spans="1:16" x14ac:dyDescent="0.15">
      <c r="A57" s="135" t="s">
        <v>34</v>
      </c>
      <c r="B57" s="135"/>
      <c r="C57" s="135"/>
      <c r="D57" s="135">
        <f>'将来負担比率（分子）の構造'!I$50</f>
        <v>1216</v>
      </c>
      <c r="E57" s="135"/>
      <c r="F57" s="135"/>
      <c r="G57" s="135">
        <f>'将来負担比率（分子）の構造'!J$50</f>
        <v>998</v>
      </c>
      <c r="H57" s="135"/>
      <c r="I57" s="135"/>
      <c r="J57" s="135">
        <f>'将来負担比率（分子）の構造'!K$50</f>
        <v>849</v>
      </c>
      <c r="K57" s="135"/>
      <c r="L57" s="135"/>
      <c r="M57" s="135">
        <f>'将来負担比率（分子）の構造'!L$50</f>
        <v>661</v>
      </c>
      <c r="N57" s="135"/>
      <c r="O57" s="135"/>
      <c r="P57" s="135">
        <f>'将来負担比率（分子）の構造'!M$50</f>
        <v>500</v>
      </c>
    </row>
    <row r="58" spans="1:16" x14ac:dyDescent="0.15">
      <c r="A58" s="135" t="s">
        <v>33</v>
      </c>
      <c r="B58" s="135"/>
      <c r="C58" s="135"/>
      <c r="D58" s="135">
        <f>'将来負担比率（分子）の構造'!I$49</f>
        <v>2293</v>
      </c>
      <c r="E58" s="135"/>
      <c r="F58" s="135"/>
      <c r="G58" s="135">
        <f>'将来負担比率（分子）の構造'!J$49</f>
        <v>2664</v>
      </c>
      <c r="H58" s="135"/>
      <c r="I58" s="135"/>
      <c r="J58" s="135">
        <f>'将来負担比率（分子）の構造'!K$49</f>
        <v>3941</v>
      </c>
      <c r="K58" s="135"/>
      <c r="L58" s="135"/>
      <c r="M58" s="135">
        <f>'将来負担比率（分子）の構造'!L$49</f>
        <v>3785</v>
      </c>
      <c r="N58" s="135"/>
      <c r="O58" s="135"/>
      <c r="P58" s="135">
        <f>'将来負担比率（分子）の構造'!M$49</f>
        <v>4259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237</v>
      </c>
      <c r="C61" s="135"/>
      <c r="D61" s="135"/>
      <c r="E61" s="135">
        <f>'将来負担比率（分子）の構造'!J$46</f>
        <v>238</v>
      </c>
      <c r="F61" s="135"/>
      <c r="G61" s="135"/>
      <c r="H61" s="135">
        <f>'将来負担比率（分子）の構造'!K$46</f>
        <v>7</v>
      </c>
      <c r="I61" s="135"/>
      <c r="J61" s="135"/>
      <c r="K61" s="135">
        <f>'将来負担比率（分子）の構造'!L$46</f>
        <v>3</v>
      </c>
      <c r="L61" s="135"/>
      <c r="M61" s="135"/>
      <c r="N61" s="135">
        <f>'将来負担比率（分子）の構造'!M$46</f>
        <v>2</v>
      </c>
      <c r="O61" s="135"/>
      <c r="P61" s="135"/>
    </row>
    <row r="62" spans="1:16" x14ac:dyDescent="0.15">
      <c r="A62" s="135" t="s">
        <v>28</v>
      </c>
      <c r="B62" s="135">
        <f>'将来負担比率（分子）の構造'!I$45</f>
        <v>5743</v>
      </c>
      <c r="C62" s="135"/>
      <c r="D62" s="135"/>
      <c r="E62" s="135">
        <f>'将来負担比率（分子）の構造'!J$45</f>
        <v>4790</v>
      </c>
      <c r="F62" s="135"/>
      <c r="G62" s="135"/>
      <c r="H62" s="135">
        <f>'将来負担比率（分子）の構造'!K$45</f>
        <v>5372</v>
      </c>
      <c r="I62" s="135"/>
      <c r="J62" s="135"/>
      <c r="K62" s="135">
        <f>'将来負担比率（分子）の構造'!L$45</f>
        <v>4870</v>
      </c>
      <c r="L62" s="135"/>
      <c r="M62" s="135"/>
      <c r="N62" s="135">
        <f>'将来負担比率（分子）の構造'!M$45</f>
        <v>4496</v>
      </c>
      <c r="O62" s="135"/>
      <c r="P62" s="135"/>
    </row>
    <row r="63" spans="1:16" x14ac:dyDescent="0.15">
      <c r="A63" s="135" t="s">
        <v>27</v>
      </c>
      <c r="B63" s="135">
        <f>'将来負担比率（分子）の構造'!I$44</f>
        <v>70</v>
      </c>
      <c r="C63" s="135"/>
      <c r="D63" s="135"/>
      <c r="E63" s="135">
        <f>'将来負担比率（分子）の構造'!J$44</f>
        <v>63</v>
      </c>
      <c r="F63" s="135"/>
      <c r="G63" s="135"/>
      <c r="H63" s="135">
        <f>'将来負担比率（分子）の構造'!K$44</f>
        <v>57</v>
      </c>
      <c r="I63" s="135"/>
      <c r="J63" s="135"/>
      <c r="K63" s="135">
        <f>'将来負担比率（分子）の構造'!L$44</f>
        <v>51</v>
      </c>
      <c r="L63" s="135"/>
      <c r="M63" s="135"/>
      <c r="N63" s="135">
        <f>'将来負担比率（分子）の構造'!M$44</f>
        <v>43</v>
      </c>
      <c r="O63" s="135"/>
      <c r="P63" s="135"/>
    </row>
    <row r="64" spans="1:16" x14ac:dyDescent="0.15">
      <c r="A64" s="135" t="s">
        <v>26</v>
      </c>
      <c r="B64" s="135">
        <f>'将来負担比率（分子）の構造'!I$43</f>
        <v>13195</v>
      </c>
      <c r="C64" s="135"/>
      <c r="D64" s="135"/>
      <c r="E64" s="135">
        <f>'将来負担比率（分子）の構造'!J$43</f>
        <v>13069</v>
      </c>
      <c r="F64" s="135"/>
      <c r="G64" s="135"/>
      <c r="H64" s="135">
        <f>'将来負担比率（分子）の構造'!K$43</f>
        <v>12595</v>
      </c>
      <c r="I64" s="135"/>
      <c r="J64" s="135"/>
      <c r="K64" s="135">
        <f>'将来負担比率（分子）の構造'!L$43</f>
        <v>12324</v>
      </c>
      <c r="L64" s="135"/>
      <c r="M64" s="135"/>
      <c r="N64" s="135">
        <f>'将来負担比率（分子）の構造'!M$43</f>
        <v>12016</v>
      </c>
      <c r="O64" s="135"/>
      <c r="P64" s="135"/>
    </row>
    <row r="65" spans="1:16" x14ac:dyDescent="0.15">
      <c r="A65" s="135" t="s">
        <v>25</v>
      </c>
      <c r="B65" s="135">
        <f>'将来負担比率（分子）の構造'!I$42</f>
        <v>1575</v>
      </c>
      <c r="C65" s="135"/>
      <c r="D65" s="135"/>
      <c r="E65" s="135">
        <f>'将来負担比率（分子）の構造'!J$42</f>
        <v>1536</v>
      </c>
      <c r="F65" s="135"/>
      <c r="G65" s="135"/>
      <c r="H65" s="135">
        <f>'将来負担比率（分子）の構造'!K$42</f>
        <v>1368</v>
      </c>
      <c r="I65" s="135"/>
      <c r="J65" s="135"/>
      <c r="K65" s="135">
        <f>'将来負担比率（分子）の構造'!L$42</f>
        <v>1261</v>
      </c>
      <c r="L65" s="135"/>
      <c r="M65" s="135"/>
      <c r="N65" s="135">
        <f>'将来負担比率（分子）の構造'!M$42</f>
        <v>1142</v>
      </c>
      <c r="O65" s="135"/>
      <c r="P65" s="135"/>
    </row>
    <row r="66" spans="1:16" x14ac:dyDescent="0.15">
      <c r="A66" s="135" t="s">
        <v>24</v>
      </c>
      <c r="B66" s="135">
        <f>'将来負担比率（分子）の構造'!I$41</f>
        <v>45191</v>
      </c>
      <c r="C66" s="135"/>
      <c r="D66" s="135"/>
      <c r="E66" s="135">
        <f>'将来負担比率（分子）の構造'!J$41</f>
        <v>44931</v>
      </c>
      <c r="F66" s="135"/>
      <c r="G66" s="135"/>
      <c r="H66" s="135">
        <f>'将来負担比率（分子）の構造'!K$41</f>
        <v>42875</v>
      </c>
      <c r="I66" s="135"/>
      <c r="J66" s="135"/>
      <c r="K66" s="135">
        <f>'将来負担比率（分子）の構造'!L$41</f>
        <v>40903</v>
      </c>
      <c r="L66" s="135"/>
      <c r="M66" s="135"/>
      <c r="N66" s="135">
        <f>'将来負担比率（分子）の構造'!M$41</f>
        <v>39579</v>
      </c>
      <c r="O66" s="135"/>
      <c r="P66" s="135"/>
    </row>
    <row r="67" spans="1:16" x14ac:dyDescent="0.15">
      <c r="A67" s="135" t="s">
        <v>62</v>
      </c>
      <c r="B67" s="135" t="e">
        <f>NA()</f>
        <v>#N/A</v>
      </c>
      <c r="C67" s="135">
        <f>IF(ISNUMBER('将来負担比率（分子）の構造'!I$52), IF('将来負担比率（分子）の構造'!I$52 &lt; 0, 0, '将来負担比率（分子）の構造'!I$52), NA())</f>
        <v>27664</v>
      </c>
      <c r="D67" s="135" t="e">
        <f>NA()</f>
        <v>#N/A</v>
      </c>
      <c r="E67" s="135" t="e">
        <f>NA()</f>
        <v>#N/A</v>
      </c>
      <c r="F67" s="135">
        <f>IF(ISNUMBER('将来負担比率（分子）の構造'!J$52), IF('将来負担比率（分子）の構造'!J$52 &lt; 0, 0, '将来負担比率（分子）の構造'!J$52), NA())</f>
        <v>26068</v>
      </c>
      <c r="G67" s="135" t="e">
        <f>NA()</f>
        <v>#N/A</v>
      </c>
      <c r="H67" s="135" t="e">
        <f>NA()</f>
        <v>#N/A</v>
      </c>
      <c r="I67" s="135">
        <f>IF(ISNUMBER('将来負担比率（分子）の構造'!K$52), IF('将来負担比率（分子）の構造'!K$52 &lt; 0, 0, '将来負担比率（分子）の構造'!K$52), NA())</f>
        <v>21629</v>
      </c>
      <c r="J67" s="135" t="e">
        <f>NA()</f>
        <v>#N/A</v>
      </c>
      <c r="K67" s="135" t="e">
        <f>NA()</f>
        <v>#N/A</v>
      </c>
      <c r="L67" s="135">
        <f>IF(ISNUMBER('将来負担比率（分子）の構造'!L$52), IF('将来負担比率（分子）の構造'!L$52 &lt; 0, 0, '将来負担比率（分子）の構造'!L$52), NA())</f>
        <v>20343</v>
      </c>
      <c r="M67" s="135" t="e">
        <f>NA()</f>
        <v>#N/A</v>
      </c>
      <c r="N67" s="135" t="e">
        <f>NA()</f>
        <v>#N/A</v>
      </c>
      <c r="O67" s="135">
        <f>IF(ISNUMBER('将来負担比率（分子）の構造'!M$52), IF('将来負担比率（分子）の構造'!M$52 &lt; 0, 0, '将来負担比率（分子）の構造'!M$52), NA())</f>
        <v>18988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203</v>
      </c>
      <c r="C5" s="610"/>
      <c r="D5" s="610"/>
      <c r="E5" s="610"/>
      <c r="F5" s="610"/>
      <c r="G5" s="610"/>
      <c r="H5" s="610"/>
      <c r="I5" s="610"/>
      <c r="J5" s="610"/>
      <c r="K5" s="610"/>
      <c r="L5" s="610"/>
      <c r="M5" s="610"/>
      <c r="N5" s="610"/>
      <c r="O5" s="610"/>
      <c r="P5" s="610"/>
      <c r="Q5" s="611"/>
      <c r="R5" s="612">
        <v>3761168</v>
      </c>
      <c r="S5" s="613"/>
      <c r="T5" s="613"/>
      <c r="U5" s="613"/>
      <c r="V5" s="613"/>
      <c r="W5" s="613"/>
      <c r="X5" s="613"/>
      <c r="Y5" s="614"/>
      <c r="Z5" s="615">
        <v>11.7</v>
      </c>
      <c r="AA5" s="615"/>
      <c r="AB5" s="615"/>
      <c r="AC5" s="615"/>
      <c r="AD5" s="616">
        <v>3761168</v>
      </c>
      <c r="AE5" s="616"/>
      <c r="AF5" s="616"/>
      <c r="AG5" s="616"/>
      <c r="AH5" s="616"/>
      <c r="AI5" s="616"/>
      <c r="AJ5" s="616"/>
      <c r="AK5" s="616"/>
      <c r="AL5" s="617">
        <v>20</v>
      </c>
      <c r="AM5" s="618"/>
      <c r="AN5" s="618"/>
      <c r="AO5" s="619"/>
      <c r="AP5" s="609" t="s">
        <v>204</v>
      </c>
      <c r="AQ5" s="610"/>
      <c r="AR5" s="610"/>
      <c r="AS5" s="610"/>
      <c r="AT5" s="610"/>
      <c r="AU5" s="610"/>
      <c r="AV5" s="610"/>
      <c r="AW5" s="610"/>
      <c r="AX5" s="610"/>
      <c r="AY5" s="610"/>
      <c r="AZ5" s="610"/>
      <c r="BA5" s="610"/>
      <c r="BB5" s="610"/>
      <c r="BC5" s="610"/>
      <c r="BD5" s="610"/>
      <c r="BE5" s="610"/>
      <c r="BF5" s="611"/>
      <c r="BG5" s="623">
        <v>3745074</v>
      </c>
      <c r="BH5" s="624"/>
      <c r="BI5" s="624"/>
      <c r="BJ5" s="624"/>
      <c r="BK5" s="624"/>
      <c r="BL5" s="624"/>
      <c r="BM5" s="624"/>
      <c r="BN5" s="625"/>
      <c r="BO5" s="626">
        <v>99.6</v>
      </c>
      <c r="BP5" s="626"/>
      <c r="BQ5" s="626"/>
      <c r="BR5" s="626"/>
      <c r="BS5" s="627">
        <v>35177</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x14ac:dyDescent="0.15">
      <c r="B6" s="620" t="s">
        <v>208</v>
      </c>
      <c r="C6" s="621"/>
      <c r="D6" s="621"/>
      <c r="E6" s="621"/>
      <c r="F6" s="621"/>
      <c r="G6" s="621"/>
      <c r="H6" s="621"/>
      <c r="I6" s="621"/>
      <c r="J6" s="621"/>
      <c r="K6" s="621"/>
      <c r="L6" s="621"/>
      <c r="M6" s="621"/>
      <c r="N6" s="621"/>
      <c r="O6" s="621"/>
      <c r="P6" s="621"/>
      <c r="Q6" s="622"/>
      <c r="R6" s="623">
        <v>426518</v>
      </c>
      <c r="S6" s="624"/>
      <c r="T6" s="624"/>
      <c r="U6" s="624"/>
      <c r="V6" s="624"/>
      <c r="W6" s="624"/>
      <c r="X6" s="624"/>
      <c r="Y6" s="625"/>
      <c r="Z6" s="626">
        <v>1.3</v>
      </c>
      <c r="AA6" s="626"/>
      <c r="AB6" s="626"/>
      <c r="AC6" s="626"/>
      <c r="AD6" s="627">
        <v>426518</v>
      </c>
      <c r="AE6" s="627"/>
      <c r="AF6" s="627"/>
      <c r="AG6" s="627"/>
      <c r="AH6" s="627"/>
      <c r="AI6" s="627"/>
      <c r="AJ6" s="627"/>
      <c r="AK6" s="627"/>
      <c r="AL6" s="628">
        <v>2.2999999999999998</v>
      </c>
      <c r="AM6" s="629"/>
      <c r="AN6" s="629"/>
      <c r="AO6" s="630"/>
      <c r="AP6" s="620" t="s">
        <v>209</v>
      </c>
      <c r="AQ6" s="621"/>
      <c r="AR6" s="621"/>
      <c r="AS6" s="621"/>
      <c r="AT6" s="621"/>
      <c r="AU6" s="621"/>
      <c r="AV6" s="621"/>
      <c r="AW6" s="621"/>
      <c r="AX6" s="621"/>
      <c r="AY6" s="621"/>
      <c r="AZ6" s="621"/>
      <c r="BA6" s="621"/>
      <c r="BB6" s="621"/>
      <c r="BC6" s="621"/>
      <c r="BD6" s="621"/>
      <c r="BE6" s="621"/>
      <c r="BF6" s="622"/>
      <c r="BG6" s="623">
        <v>3745074</v>
      </c>
      <c r="BH6" s="624"/>
      <c r="BI6" s="624"/>
      <c r="BJ6" s="624"/>
      <c r="BK6" s="624"/>
      <c r="BL6" s="624"/>
      <c r="BM6" s="624"/>
      <c r="BN6" s="625"/>
      <c r="BO6" s="626">
        <v>99.6</v>
      </c>
      <c r="BP6" s="626"/>
      <c r="BQ6" s="626"/>
      <c r="BR6" s="626"/>
      <c r="BS6" s="627">
        <v>35177</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218201</v>
      </c>
      <c r="CS6" s="624"/>
      <c r="CT6" s="624"/>
      <c r="CU6" s="624"/>
      <c r="CV6" s="624"/>
      <c r="CW6" s="624"/>
      <c r="CX6" s="624"/>
      <c r="CY6" s="625"/>
      <c r="CZ6" s="626">
        <v>0.7</v>
      </c>
      <c r="DA6" s="626"/>
      <c r="DB6" s="626"/>
      <c r="DC6" s="626"/>
      <c r="DD6" s="632" t="s">
        <v>211</v>
      </c>
      <c r="DE6" s="624"/>
      <c r="DF6" s="624"/>
      <c r="DG6" s="624"/>
      <c r="DH6" s="624"/>
      <c r="DI6" s="624"/>
      <c r="DJ6" s="624"/>
      <c r="DK6" s="624"/>
      <c r="DL6" s="624"/>
      <c r="DM6" s="624"/>
      <c r="DN6" s="624"/>
      <c r="DO6" s="624"/>
      <c r="DP6" s="625"/>
      <c r="DQ6" s="632">
        <v>218201</v>
      </c>
      <c r="DR6" s="624"/>
      <c r="DS6" s="624"/>
      <c r="DT6" s="624"/>
      <c r="DU6" s="624"/>
      <c r="DV6" s="624"/>
      <c r="DW6" s="624"/>
      <c r="DX6" s="624"/>
      <c r="DY6" s="624"/>
      <c r="DZ6" s="624"/>
      <c r="EA6" s="624"/>
      <c r="EB6" s="624"/>
      <c r="EC6" s="633"/>
    </row>
    <row r="7" spans="2:143" ht="11.25" customHeight="1" x14ac:dyDescent="0.15">
      <c r="B7" s="620" t="s">
        <v>212</v>
      </c>
      <c r="C7" s="621"/>
      <c r="D7" s="621"/>
      <c r="E7" s="621"/>
      <c r="F7" s="621"/>
      <c r="G7" s="621"/>
      <c r="H7" s="621"/>
      <c r="I7" s="621"/>
      <c r="J7" s="621"/>
      <c r="K7" s="621"/>
      <c r="L7" s="621"/>
      <c r="M7" s="621"/>
      <c r="N7" s="621"/>
      <c r="O7" s="621"/>
      <c r="P7" s="621"/>
      <c r="Q7" s="622"/>
      <c r="R7" s="623">
        <v>7274</v>
      </c>
      <c r="S7" s="624"/>
      <c r="T7" s="624"/>
      <c r="U7" s="624"/>
      <c r="V7" s="624"/>
      <c r="W7" s="624"/>
      <c r="X7" s="624"/>
      <c r="Y7" s="625"/>
      <c r="Z7" s="626">
        <v>0</v>
      </c>
      <c r="AA7" s="626"/>
      <c r="AB7" s="626"/>
      <c r="AC7" s="626"/>
      <c r="AD7" s="627">
        <v>7274</v>
      </c>
      <c r="AE7" s="627"/>
      <c r="AF7" s="627"/>
      <c r="AG7" s="627"/>
      <c r="AH7" s="627"/>
      <c r="AI7" s="627"/>
      <c r="AJ7" s="627"/>
      <c r="AK7" s="627"/>
      <c r="AL7" s="628">
        <v>0</v>
      </c>
      <c r="AM7" s="629"/>
      <c r="AN7" s="629"/>
      <c r="AO7" s="630"/>
      <c r="AP7" s="620" t="s">
        <v>213</v>
      </c>
      <c r="AQ7" s="621"/>
      <c r="AR7" s="621"/>
      <c r="AS7" s="621"/>
      <c r="AT7" s="621"/>
      <c r="AU7" s="621"/>
      <c r="AV7" s="621"/>
      <c r="AW7" s="621"/>
      <c r="AX7" s="621"/>
      <c r="AY7" s="621"/>
      <c r="AZ7" s="621"/>
      <c r="BA7" s="621"/>
      <c r="BB7" s="621"/>
      <c r="BC7" s="621"/>
      <c r="BD7" s="621"/>
      <c r="BE7" s="621"/>
      <c r="BF7" s="622"/>
      <c r="BG7" s="623">
        <v>1534987</v>
      </c>
      <c r="BH7" s="624"/>
      <c r="BI7" s="624"/>
      <c r="BJ7" s="624"/>
      <c r="BK7" s="624"/>
      <c r="BL7" s="624"/>
      <c r="BM7" s="624"/>
      <c r="BN7" s="625"/>
      <c r="BO7" s="626">
        <v>40.799999999999997</v>
      </c>
      <c r="BP7" s="626"/>
      <c r="BQ7" s="626"/>
      <c r="BR7" s="626"/>
      <c r="BS7" s="627">
        <v>35177</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5104084</v>
      </c>
      <c r="CS7" s="624"/>
      <c r="CT7" s="624"/>
      <c r="CU7" s="624"/>
      <c r="CV7" s="624"/>
      <c r="CW7" s="624"/>
      <c r="CX7" s="624"/>
      <c r="CY7" s="625"/>
      <c r="CZ7" s="626">
        <v>16.399999999999999</v>
      </c>
      <c r="DA7" s="626"/>
      <c r="DB7" s="626"/>
      <c r="DC7" s="626"/>
      <c r="DD7" s="632">
        <v>1104786</v>
      </c>
      <c r="DE7" s="624"/>
      <c r="DF7" s="624"/>
      <c r="DG7" s="624"/>
      <c r="DH7" s="624"/>
      <c r="DI7" s="624"/>
      <c r="DJ7" s="624"/>
      <c r="DK7" s="624"/>
      <c r="DL7" s="624"/>
      <c r="DM7" s="624"/>
      <c r="DN7" s="624"/>
      <c r="DO7" s="624"/>
      <c r="DP7" s="625"/>
      <c r="DQ7" s="632">
        <v>3283009</v>
      </c>
      <c r="DR7" s="624"/>
      <c r="DS7" s="624"/>
      <c r="DT7" s="624"/>
      <c r="DU7" s="624"/>
      <c r="DV7" s="624"/>
      <c r="DW7" s="624"/>
      <c r="DX7" s="624"/>
      <c r="DY7" s="624"/>
      <c r="DZ7" s="624"/>
      <c r="EA7" s="624"/>
      <c r="EB7" s="624"/>
      <c r="EC7" s="633"/>
    </row>
    <row r="8" spans="2:143" ht="11.25" customHeight="1" x14ac:dyDescent="0.15">
      <c r="B8" s="620" t="s">
        <v>215</v>
      </c>
      <c r="C8" s="621"/>
      <c r="D8" s="621"/>
      <c r="E8" s="621"/>
      <c r="F8" s="621"/>
      <c r="G8" s="621"/>
      <c r="H8" s="621"/>
      <c r="I8" s="621"/>
      <c r="J8" s="621"/>
      <c r="K8" s="621"/>
      <c r="L8" s="621"/>
      <c r="M8" s="621"/>
      <c r="N8" s="621"/>
      <c r="O8" s="621"/>
      <c r="P8" s="621"/>
      <c r="Q8" s="622"/>
      <c r="R8" s="623">
        <v>20040</v>
      </c>
      <c r="S8" s="624"/>
      <c r="T8" s="624"/>
      <c r="U8" s="624"/>
      <c r="V8" s="624"/>
      <c r="W8" s="624"/>
      <c r="X8" s="624"/>
      <c r="Y8" s="625"/>
      <c r="Z8" s="626">
        <v>0.1</v>
      </c>
      <c r="AA8" s="626"/>
      <c r="AB8" s="626"/>
      <c r="AC8" s="626"/>
      <c r="AD8" s="627">
        <v>20040</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60636</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7405570</v>
      </c>
      <c r="CS8" s="624"/>
      <c r="CT8" s="624"/>
      <c r="CU8" s="624"/>
      <c r="CV8" s="624"/>
      <c r="CW8" s="624"/>
      <c r="CX8" s="624"/>
      <c r="CY8" s="625"/>
      <c r="CZ8" s="626">
        <v>23.8</v>
      </c>
      <c r="DA8" s="626"/>
      <c r="DB8" s="626"/>
      <c r="DC8" s="626"/>
      <c r="DD8" s="632">
        <v>78968</v>
      </c>
      <c r="DE8" s="624"/>
      <c r="DF8" s="624"/>
      <c r="DG8" s="624"/>
      <c r="DH8" s="624"/>
      <c r="DI8" s="624"/>
      <c r="DJ8" s="624"/>
      <c r="DK8" s="624"/>
      <c r="DL8" s="624"/>
      <c r="DM8" s="624"/>
      <c r="DN8" s="624"/>
      <c r="DO8" s="624"/>
      <c r="DP8" s="625"/>
      <c r="DQ8" s="632">
        <v>4799017</v>
      </c>
      <c r="DR8" s="624"/>
      <c r="DS8" s="624"/>
      <c r="DT8" s="624"/>
      <c r="DU8" s="624"/>
      <c r="DV8" s="624"/>
      <c r="DW8" s="624"/>
      <c r="DX8" s="624"/>
      <c r="DY8" s="624"/>
      <c r="DZ8" s="624"/>
      <c r="EA8" s="624"/>
      <c r="EB8" s="624"/>
      <c r="EC8" s="633"/>
    </row>
    <row r="9" spans="2:143" ht="11.25" customHeight="1" x14ac:dyDescent="0.15">
      <c r="B9" s="620" t="s">
        <v>218</v>
      </c>
      <c r="C9" s="621"/>
      <c r="D9" s="621"/>
      <c r="E9" s="621"/>
      <c r="F9" s="621"/>
      <c r="G9" s="621"/>
      <c r="H9" s="621"/>
      <c r="I9" s="621"/>
      <c r="J9" s="621"/>
      <c r="K9" s="621"/>
      <c r="L9" s="621"/>
      <c r="M9" s="621"/>
      <c r="N9" s="621"/>
      <c r="O9" s="621"/>
      <c r="P9" s="621"/>
      <c r="Q9" s="622"/>
      <c r="R9" s="623">
        <v>18108</v>
      </c>
      <c r="S9" s="624"/>
      <c r="T9" s="624"/>
      <c r="U9" s="624"/>
      <c r="V9" s="624"/>
      <c r="W9" s="624"/>
      <c r="X9" s="624"/>
      <c r="Y9" s="625"/>
      <c r="Z9" s="626">
        <v>0.1</v>
      </c>
      <c r="AA9" s="626"/>
      <c r="AB9" s="626"/>
      <c r="AC9" s="626"/>
      <c r="AD9" s="627">
        <v>18108</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1189685</v>
      </c>
      <c r="BH9" s="624"/>
      <c r="BI9" s="624"/>
      <c r="BJ9" s="624"/>
      <c r="BK9" s="624"/>
      <c r="BL9" s="624"/>
      <c r="BM9" s="624"/>
      <c r="BN9" s="625"/>
      <c r="BO9" s="626">
        <v>31.6</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2163838</v>
      </c>
      <c r="CS9" s="624"/>
      <c r="CT9" s="624"/>
      <c r="CU9" s="624"/>
      <c r="CV9" s="624"/>
      <c r="CW9" s="624"/>
      <c r="CX9" s="624"/>
      <c r="CY9" s="625"/>
      <c r="CZ9" s="626">
        <v>6.9</v>
      </c>
      <c r="DA9" s="626"/>
      <c r="DB9" s="626"/>
      <c r="DC9" s="626"/>
      <c r="DD9" s="632">
        <v>277877</v>
      </c>
      <c r="DE9" s="624"/>
      <c r="DF9" s="624"/>
      <c r="DG9" s="624"/>
      <c r="DH9" s="624"/>
      <c r="DI9" s="624"/>
      <c r="DJ9" s="624"/>
      <c r="DK9" s="624"/>
      <c r="DL9" s="624"/>
      <c r="DM9" s="624"/>
      <c r="DN9" s="624"/>
      <c r="DO9" s="624"/>
      <c r="DP9" s="625"/>
      <c r="DQ9" s="632">
        <v>1835804</v>
      </c>
      <c r="DR9" s="624"/>
      <c r="DS9" s="624"/>
      <c r="DT9" s="624"/>
      <c r="DU9" s="624"/>
      <c r="DV9" s="624"/>
      <c r="DW9" s="624"/>
      <c r="DX9" s="624"/>
      <c r="DY9" s="624"/>
      <c r="DZ9" s="624"/>
      <c r="EA9" s="624"/>
      <c r="EB9" s="624"/>
      <c r="EC9" s="633"/>
    </row>
    <row r="10" spans="2:143" ht="11.25" customHeight="1" x14ac:dyDescent="0.15">
      <c r="B10" s="620" t="s">
        <v>221</v>
      </c>
      <c r="C10" s="621"/>
      <c r="D10" s="621"/>
      <c r="E10" s="621"/>
      <c r="F10" s="621"/>
      <c r="G10" s="621"/>
      <c r="H10" s="621"/>
      <c r="I10" s="621"/>
      <c r="J10" s="621"/>
      <c r="K10" s="621"/>
      <c r="L10" s="621"/>
      <c r="M10" s="621"/>
      <c r="N10" s="621"/>
      <c r="O10" s="621"/>
      <c r="P10" s="621"/>
      <c r="Q10" s="622"/>
      <c r="R10" s="623">
        <v>776775</v>
      </c>
      <c r="S10" s="624"/>
      <c r="T10" s="624"/>
      <c r="U10" s="624"/>
      <c r="V10" s="624"/>
      <c r="W10" s="624"/>
      <c r="X10" s="624"/>
      <c r="Y10" s="625"/>
      <c r="Z10" s="626">
        <v>2.4</v>
      </c>
      <c r="AA10" s="626"/>
      <c r="AB10" s="626"/>
      <c r="AC10" s="626"/>
      <c r="AD10" s="627">
        <v>776775</v>
      </c>
      <c r="AE10" s="627"/>
      <c r="AF10" s="627"/>
      <c r="AG10" s="627"/>
      <c r="AH10" s="627"/>
      <c r="AI10" s="627"/>
      <c r="AJ10" s="627"/>
      <c r="AK10" s="627"/>
      <c r="AL10" s="628">
        <v>4.0999999999999996</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85747</v>
      </c>
      <c r="BH10" s="624"/>
      <c r="BI10" s="624"/>
      <c r="BJ10" s="624"/>
      <c r="BK10" s="624"/>
      <c r="BL10" s="624"/>
      <c r="BM10" s="624"/>
      <c r="BN10" s="625"/>
      <c r="BO10" s="626">
        <v>2.2999999999999998</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96100</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100</v>
      </c>
      <c r="DR10" s="624"/>
      <c r="DS10" s="624"/>
      <c r="DT10" s="624"/>
      <c r="DU10" s="624"/>
      <c r="DV10" s="624"/>
      <c r="DW10" s="624"/>
      <c r="DX10" s="624"/>
      <c r="DY10" s="624"/>
      <c r="DZ10" s="624"/>
      <c r="EA10" s="624"/>
      <c r="EB10" s="624"/>
      <c r="EC10" s="633"/>
    </row>
    <row r="11" spans="2:143" ht="11.25" customHeight="1" x14ac:dyDescent="0.15">
      <c r="B11" s="620" t="s">
        <v>224</v>
      </c>
      <c r="C11" s="621"/>
      <c r="D11" s="621"/>
      <c r="E11" s="621"/>
      <c r="F11" s="621"/>
      <c r="G11" s="621"/>
      <c r="H11" s="621"/>
      <c r="I11" s="621"/>
      <c r="J11" s="621"/>
      <c r="K11" s="621"/>
      <c r="L11" s="621"/>
      <c r="M11" s="621"/>
      <c r="N11" s="621"/>
      <c r="O11" s="621"/>
      <c r="P11" s="621"/>
      <c r="Q11" s="622"/>
      <c r="R11" s="623">
        <v>9139</v>
      </c>
      <c r="S11" s="624"/>
      <c r="T11" s="624"/>
      <c r="U11" s="624"/>
      <c r="V11" s="624"/>
      <c r="W11" s="624"/>
      <c r="X11" s="624"/>
      <c r="Y11" s="625"/>
      <c r="Z11" s="626">
        <v>0</v>
      </c>
      <c r="AA11" s="626"/>
      <c r="AB11" s="626"/>
      <c r="AC11" s="626"/>
      <c r="AD11" s="627">
        <v>9139</v>
      </c>
      <c r="AE11" s="627"/>
      <c r="AF11" s="627"/>
      <c r="AG11" s="627"/>
      <c r="AH11" s="627"/>
      <c r="AI11" s="627"/>
      <c r="AJ11" s="627"/>
      <c r="AK11" s="627"/>
      <c r="AL11" s="628">
        <v>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198919</v>
      </c>
      <c r="BH11" s="624"/>
      <c r="BI11" s="624"/>
      <c r="BJ11" s="624"/>
      <c r="BK11" s="624"/>
      <c r="BL11" s="624"/>
      <c r="BM11" s="624"/>
      <c r="BN11" s="625"/>
      <c r="BO11" s="626">
        <v>5.3</v>
      </c>
      <c r="BP11" s="626"/>
      <c r="BQ11" s="626"/>
      <c r="BR11" s="626"/>
      <c r="BS11" s="632">
        <v>35177</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2486844</v>
      </c>
      <c r="CS11" s="624"/>
      <c r="CT11" s="624"/>
      <c r="CU11" s="624"/>
      <c r="CV11" s="624"/>
      <c r="CW11" s="624"/>
      <c r="CX11" s="624"/>
      <c r="CY11" s="625"/>
      <c r="CZ11" s="626">
        <v>8</v>
      </c>
      <c r="DA11" s="626"/>
      <c r="DB11" s="626"/>
      <c r="DC11" s="626"/>
      <c r="DD11" s="632">
        <v>567190</v>
      </c>
      <c r="DE11" s="624"/>
      <c r="DF11" s="624"/>
      <c r="DG11" s="624"/>
      <c r="DH11" s="624"/>
      <c r="DI11" s="624"/>
      <c r="DJ11" s="624"/>
      <c r="DK11" s="624"/>
      <c r="DL11" s="624"/>
      <c r="DM11" s="624"/>
      <c r="DN11" s="624"/>
      <c r="DO11" s="624"/>
      <c r="DP11" s="625"/>
      <c r="DQ11" s="632">
        <v>1252435</v>
      </c>
      <c r="DR11" s="624"/>
      <c r="DS11" s="624"/>
      <c r="DT11" s="624"/>
      <c r="DU11" s="624"/>
      <c r="DV11" s="624"/>
      <c r="DW11" s="624"/>
      <c r="DX11" s="624"/>
      <c r="DY11" s="624"/>
      <c r="DZ11" s="624"/>
      <c r="EA11" s="624"/>
      <c r="EB11" s="624"/>
      <c r="EC11" s="633"/>
    </row>
    <row r="12" spans="2:143" ht="11.25" customHeight="1" x14ac:dyDescent="0.15">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1865929</v>
      </c>
      <c r="BH12" s="624"/>
      <c r="BI12" s="624"/>
      <c r="BJ12" s="624"/>
      <c r="BK12" s="624"/>
      <c r="BL12" s="624"/>
      <c r="BM12" s="624"/>
      <c r="BN12" s="625"/>
      <c r="BO12" s="626">
        <v>49.6</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691010</v>
      </c>
      <c r="CS12" s="624"/>
      <c r="CT12" s="624"/>
      <c r="CU12" s="624"/>
      <c r="CV12" s="624"/>
      <c r="CW12" s="624"/>
      <c r="CX12" s="624"/>
      <c r="CY12" s="625"/>
      <c r="CZ12" s="626">
        <v>2.2000000000000002</v>
      </c>
      <c r="DA12" s="626"/>
      <c r="DB12" s="626"/>
      <c r="DC12" s="626"/>
      <c r="DD12" s="632">
        <v>114845</v>
      </c>
      <c r="DE12" s="624"/>
      <c r="DF12" s="624"/>
      <c r="DG12" s="624"/>
      <c r="DH12" s="624"/>
      <c r="DI12" s="624"/>
      <c r="DJ12" s="624"/>
      <c r="DK12" s="624"/>
      <c r="DL12" s="624"/>
      <c r="DM12" s="624"/>
      <c r="DN12" s="624"/>
      <c r="DO12" s="624"/>
      <c r="DP12" s="625"/>
      <c r="DQ12" s="632">
        <v>471062</v>
      </c>
      <c r="DR12" s="624"/>
      <c r="DS12" s="624"/>
      <c r="DT12" s="624"/>
      <c r="DU12" s="624"/>
      <c r="DV12" s="624"/>
      <c r="DW12" s="624"/>
      <c r="DX12" s="624"/>
      <c r="DY12" s="624"/>
      <c r="DZ12" s="624"/>
      <c r="EA12" s="624"/>
      <c r="EB12" s="624"/>
      <c r="EC12" s="633"/>
    </row>
    <row r="13" spans="2:143" ht="11.25" customHeight="1" x14ac:dyDescent="0.15">
      <c r="B13" s="620" t="s">
        <v>230</v>
      </c>
      <c r="C13" s="621"/>
      <c r="D13" s="621"/>
      <c r="E13" s="621"/>
      <c r="F13" s="621"/>
      <c r="G13" s="621"/>
      <c r="H13" s="621"/>
      <c r="I13" s="621"/>
      <c r="J13" s="621"/>
      <c r="K13" s="621"/>
      <c r="L13" s="621"/>
      <c r="M13" s="621"/>
      <c r="N13" s="621"/>
      <c r="O13" s="621"/>
      <c r="P13" s="621"/>
      <c r="Q13" s="622"/>
      <c r="R13" s="623">
        <v>102595</v>
      </c>
      <c r="S13" s="624"/>
      <c r="T13" s="624"/>
      <c r="U13" s="624"/>
      <c r="V13" s="624"/>
      <c r="W13" s="624"/>
      <c r="X13" s="624"/>
      <c r="Y13" s="625"/>
      <c r="Z13" s="626">
        <v>0.3</v>
      </c>
      <c r="AA13" s="626"/>
      <c r="AB13" s="626"/>
      <c r="AC13" s="626"/>
      <c r="AD13" s="627">
        <v>102595</v>
      </c>
      <c r="AE13" s="627"/>
      <c r="AF13" s="627"/>
      <c r="AG13" s="627"/>
      <c r="AH13" s="627"/>
      <c r="AI13" s="627"/>
      <c r="AJ13" s="627"/>
      <c r="AK13" s="627"/>
      <c r="AL13" s="628">
        <v>0.5</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1847292</v>
      </c>
      <c r="BH13" s="624"/>
      <c r="BI13" s="624"/>
      <c r="BJ13" s="624"/>
      <c r="BK13" s="624"/>
      <c r="BL13" s="624"/>
      <c r="BM13" s="624"/>
      <c r="BN13" s="625"/>
      <c r="BO13" s="626">
        <v>49.1</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2979632</v>
      </c>
      <c r="CS13" s="624"/>
      <c r="CT13" s="624"/>
      <c r="CU13" s="624"/>
      <c r="CV13" s="624"/>
      <c r="CW13" s="624"/>
      <c r="CX13" s="624"/>
      <c r="CY13" s="625"/>
      <c r="CZ13" s="626">
        <v>9.6</v>
      </c>
      <c r="DA13" s="626"/>
      <c r="DB13" s="626"/>
      <c r="DC13" s="626"/>
      <c r="DD13" s="632">
        <v>1687904</v>
      </c>
      <c r="DE13" s="624"/>
      <c r="DF13" s="624"/>
      <c r="DG13" s="624"/>
      <c r="DH13" s="624"/>
      <c r="DI13" s="624"/>
      <c r="DJ13" s="624"/>
      <c r="DK13" s="624"/>
      <c r="DL13" s="624"/>
      <c r="DM13" s="624"/>
      <c r="DN13" s="624"/>
      <c r="DO13" s="624"/>
      <c r="DP13" s="625"/>
      <c r="DQ13" s="632">
        <v>1533197</v>
      </c>
      <c r="DR13" s="624"/>
      <c r="DS13" s="624"/>
      <c r="DT13" s="624"/>
      <c r="DU13" s="624"/>
      <c r="DV13" s="624"/>
      <c r="DW13" s="624"/>
      <c r="DX13" s="624"/>
      <c r="DY13" s="624"/>
      <c r="DZ13" s="624"/>
      <c r="EA13" s="624"/>
      <c r="EB13" s="624"/>
      <c r="EC13" s="633"/>
    </row>
    <row r="14" spans="2:143" ht="11.25" customHeight="1" x14ac:dyDescent="0.15">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116029</v>
      </c>
      <c r="BH14" s="624"/>
      <c r="BI14" s="624"/>
      <c r="BJ14" s="624"/>
      <c r="BK14" s="624"/>
      <c r="BL14" s="624"/>
      <c r="BM14" s="624"/>
      <c r="BN14" s="625"/>
      <c r="BO14" s="626">
        <v>3.1</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1126916</v>
      </c>
      <c r="CS14" s="624"/>
      <c r="CT14" s="624"/>
      <c r="CU14" s="624"/>
      <c r="CV14" s="624"/>
      <c r="CW14" s="624"/>
      <c r="CX14" s="624"/>
      <c r="CY14" s="625"/>
      <c r="CZ14" s="626">
        <v>3.6</v>
      </c>
      <c r="DA14" s="626"/>
      <c r="DB14" s="626"/>
      <c r="DC14" s="626"/>
      <c r="DD14" s="632">
        <v>56402</v>
      </c>
      <c r="DE14" s="624"/>
      <c r="DF14" s="624"/>
      <c r="DG14" s="624"/>
      <c r="DH14" s="624"/>
      <c r="DI14" s="624"/>
      <c r="DJ14" s="624"/>
      <c r="DK14" s="624"/>
      <c r="DL14" s="624"/>
      <c r="DM14" s="624"/>
      <c r="DN14" s="624"/>
      <c r="DO14" s="624"/>
      <c r="DP14" s="625"/>
      <c r="DQ14" s="632">
        <v>999401</v>
      </c>
      <c r="DR14" s="624"/>
      <c r="DS14" s="624"/>
      <c r="DT14" s="624"/>
      <c r="DU14" s="624"/>
      <c r="DV14" s="624"/>
      <c r="DW14" s="624"/>
      <c r="DX14" s="624"/>
      <c r="DY14" s="624"/>
      <c r="DZ14" s="624"/>
      <c r="EA14" s="624"/>
      <c r="EB14" s="624"/>
      <c r="EC14" s="633"/>
    </row>
    <row r="15" spans="2:143" ht="11.25" customHeight="1" x14ac:dyDescent="0.15">
      <c r="B15" s="620" t="s">
        <v>236</v>
      </c>
      <c r="C15" s="621"/>
      <c r="D15" s="621"/>
      <c r="E15" s="621"/>
      <c r="F15" s="621"/>
      <c r="G15" s="621"/>
      <c r="H15" s="621"/>
      <c r="I15" s="621"/>
      <c r="J15" s="621"/>
      <c r="K15" s="621"/>
      <c r="L15" s="621"/>
      <c r="M15" s="621"/>
      <c r="N15" s="621"/>
      <c r="O15" s="621"/>
      <c r="P15" s="621"/>
      <c r="Q15" s="622"/>
      <c r="R15" s="623">
        <v>6812</v>
      </c>
      <c r="S15" s="624"/>
      <c r="T15" s="624"/>
      <c r="U15" s="624"/>
      <c r="V15" s="624"/>
      <c r="W15" s="624"/>
      <c r="X15" s="624"/>
      <c r="Y15" s="625"/>
      <c r="Z15" s="626">
        <v>0</v>
      </c>
      <c r="AA15" s="626"/>
      <c r="AB15" s="626"/>
      <c r="AC15" s="626"/>
      <c r="AD15" s="627">
        <v>6812</v>
      </c>
      <c r="AE15" s="627"/>
      <c r="AF15" s="627"/>
      <c r="AG15" s="627"/>
      <c r="AH15" s="627"/>
      <c r="AI15" s="627"/>
      <c r="AJ15" s="627"/>
      <c r="AK15" s="627"/>
      <c r="AL15" s="628">
        <v>0</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227663</v>
      </c>
      <c r="BH15" s="624"/>
      <c r="BI15" s="624"/>
      <c r="BJ15" s="624"/>
      <c r="BK15" s="624"/>
      <c r="BL15" s="624"/>
      <c r="BM15" s="624"/>
      <c r="BN15" s="625"/>
      <c r="BO15" s="626">
        <v>6.1</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2517946</v>
      </c>
      <c r="CS15" s="624"/>
      <c r="CT15" s="624"/>
      <c r="CU15" s="624"/>
      <c r="CV15" s="624"/>
      <c r="CW15" s="624"/>
      <c r="CX15" s="624"/>
      <c r="CY15" s="625"/>
      <c r="CZ15" s="626">
        <v>8.1</v>
      </c>
      <c r="DA15" s="626"/>
      <c r="DB15" s="626"/>
      <c r="DC15" s="626"/>
      <c r="DD15" s="632">
        <v>865459</v>
      </c>
      <c r="DE15" s="624"/>
      <c r="DF15" s="624"/>
      <c r="DG15" s="624"/>
      <c r="DH15" s="624"/>
      <c r="DI15" s="624"/>
      <c r="DJ15" s="624"/>
      <c r="DK15" s="624"/>
      <c r="DL15" s="624"/>
      <c r="DM15" s="624"/>
      <c r="DN15" s="624"/>
      <c r="DO15" s="624"/>
      <c r="DP15" s="625"/>
      <c r="DQ15" s="632">
        <v>1592951</v>
      </c>
      <c r="DR15" s="624"/>
      <c r="DS15" s="624"/>
      <c r="DT15" s="624"/>
      <c r="DU15" s="624"/>
      <c r="DV15" s="624"/>
      <c r="DW15" s="624"/>
      <c r="DX15" s="624"/>
      <c r="DY15" s="624"/>
      <c r="DZ15" s="624"/>
      <c r="EA15" s="624"/>
      <c r="EB15" s="624"/>
      <c r="EC15" s="633"/>
    </row>
    <row r="16" spans="2:143" ht="11.25" customHeight="1" x14ac:dyDescent="0.15">
      <c r="B16" s="620" t="s">
        <v>239</v>
      </c>
      <c r="C16" s="621"/>
      <c r="D16" s="621"/>
      <c r="E16" s="621"/>
      <c r="F16" s="621"/>
      <c r="G16" s="621"/>
      <c r="H16" s="621"/>
      <c r="I16" s="621"/>
      <c r="J16" s="621"/>
      <c r="K16" s="621"/>
      <c r="L16" s="621"/>
      <c r="M16" s="621"/>
      <c r="N16" s="621"/>
      <c r="O16" s="621"/>
      <c r="P16" s="621"/>
      <c r="Q16" s="622"/>
      <c r="R16" s="623">
        <v>15482022</v>
      </c>
      <c r="S16" s="624"/>
      <c r="T16" s="624"/>
      <c r="U16" s="624"/>
      <c r="V16" s="624"/>
      <c r="W16" s="624"/>
      <c r="X16" s="624"/>
      <c r="Y16" s="625"/>
      <c r="Z16" s="626">
        <v>48.2</v>
      </c>
      <c r="AA16" s="626"/>
      <c r="AB16" s="626"/>
      <c r="AC16" s="626"/>
      <c r="AD16" s="627">
        <v>13638873</v>
      </c>
      <c r="AE16" s="627"/>
      <c r="AF16" s="627"/>
      <c r="AG16" s="627"/>
      <c r="AH16" s="627"/>
      <c r="AI16" s="627"/>
      <c r="AJ16" s="627"/>
      <c r="AK16" s="627"/>
      <c r="AL16" s="628">
        <v>72.5</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v>466</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890772</v>
      </c>
      <c r="CS16" s="624"/>
      <c r="CT16" s="624"/>
      <c r="CU16" s="624"/>
      <c r="CV16" s="624"/>
      <c r="CW16" s="624"/>
      <c r="CX16" s="624"/>
      <c r="CY16" s="625"/>
      <c r="CZ16" s="626">
        <v>2.9</v>
      </c>
      <c r="DA16" s="626"/>
      <c r="DB16" s="626"/>
      <c r="DC16" s="626"/>
      <c r="DD16" s="632" t="s">
        <v>108</v>
      </c>
      <c r="DE16" s="624"/>
      <c r="DF16" s="624"/>
      <c r="DG16" s="624"/>
      <c r="DH16" s="624"/>
      <c r="DI16" s="624"/>
      <c r="DJ16" s="624"/>
      <c r="DK16" s="624"/>
      <c r="DL16" s="624"/>
      <c r="DM16" s="624"/>
      <c r="DN16" s="624"/>
      <c r="DO16" s="624"/>
      <c r="DP16" s="625"/>
      <c r="DQ16" s="632">
        <v>13905</v>
      </c>
      <c r="DR16" s="624"/>
      <c r="DS16" s="624"/>
      <c r="DT16" s="624"/>
      <c r="DU16" s="624"/>
      <c r="DV16" s="624"/>
      <c r="DW16" s="624"/>
      <c r="DX16" s="624"/>
      <c r="DY16" s="624"/>
      <c r="DZ16" s="624"/>
      <c r="EA16" s="624"/>
      <c r="EB16" s="624"/>
      <c r="EC16" s="633"/>
    </row>
    <row r="17" spans="2:133" ht="11.25" customHeight="1" x14ac:dyDescent="0.15">
      <c r="B17" s="620" t="s">
        <v>242</v>
      </c>
      <c r="C17" s="621"/>
      <c r="D17" s="621"/>
      <c r="E17" s="621"/>
      <c r="F17" s="621"/>
      <c r="G17" s="621"/>
      <c r="H17" s="621"/>
      <c r="I17" s="621"/>
      <c r="J17" s="621"/>
      <c r="K17" s="621"/>
      <c r="L17" s="621"/>
      <c r="M17" s="621"/>
      <c r="N17" s="621"/>
      <c r="O17" s="621"/>
      <c r="P17" s="621"/>
      <c r="Q17" s="622"/>
      <c r="R17" s="623">
        <v>13638873</v>
      </c>
      <c r="S17" s="624"/>
      <c r="T17" s="624"/>
      <c r="U17" s="624"/>
      <c r="V17" s="624"/>
      <c r="W17" s="624"/>
      <c r="X17" s="624"/>
      <c r="Y17" s="625"/>
      <c r="Z17" s="626">
        <v>42.5</v>
      </c>
      <c r="AA17" s="626"/>
      <c r="AB17" s="626"/>
      <c r="AC17" s="626"/>
      <c r="AD17" s="627">
        <v>13638873</v>
      </c>
      <c r="AE17" s="627"/>
      <c r="AF17" s="627"/>
      <c r="AG17" s="627"/>
      <c r="AH17" s="627"/>
      <c r="AI17" s="627"/>
      <c r="AJ17" s="627"/>
      <c r="AK17" s="627"/>
      <c r="AL17" s="628">
        <v>72.5</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5456084</v>
      </c>
      <c r="CS17" s="624"/>
      <c r="CT17" s="624"/>
      <c r="CU17" s="624"/>
      <c r="CV17" s="624"/>
      <c r="CW17" s="624"/>
      <c r="CX17" s="624"/>
      <c r="CY17" s="625"/>
      <c r="CZ17" s="626">
        <v>17.5</v>
      </c>
      <c r="DA17" s="626"/>
      <c r="DB17" s="626"/>
      <c r="DC17" s="626"/>
      <c r="DD17" s="632" t="s">
        <v>108</v>
      </c>
      <c r="DE17" s="624"/>
      <c r="DF17" s="624"/>
      <c r="DG17" s="624"/>
      <c r="DH17" s="624"/>
      <c r="DI17" s="624"/>
      <c r="DJ17" s="624"/>
      <c r="DK17" s="624"/>
      <c r="DL17" s="624"/>
      <c r="DM17" s="624"/>
      <c r="DN17" s="624"/>
      <c r="DO17" s="624"/>
      <c r="DP17" s="625"/>
      <c r="DQ17" s="632">
        <v>5362995</v>
      </c>
      <c r="DR17" s="624"/>
      <c r="DS17" s="624"/>
      <c r="DT17" s="624"/>
      <c r="DU17" s="624"/>
      <c r="DV17" s="624"/>
      <c r="DW17" s="624"/>
      <c r="DX17" s="624"/>
      <c r="DY17" s="624"/>
      <c r="DZ17" s="624"/>
      <c r="EA17" s="624"/>
      <c r="EB17" s="624"/>
      <c r="EC17" s="633"/>
    </row>
    <row r="18" spans="2:133" ht="11.25" customHeight="1" x14ac:dyDescent="0.15">
      <c r="B18" s="620" t="s">
        <v>245</v>
      </c>
      <c r="C18" s="621"/>
      <c r="D18" s="621"/>
      <c r="E18" s="621"/>
      <c r="F18" s="621"/>
      <c r="G18" s="621"/>
      <c r="H18" s="621"/>
      <c r="I18" s="621"/>
      <c r="J18" s="621"/>
      <c r="K18" s="621"/>
      <c r="L18" s="621"/>
      <c r="M18" s="621"/>
      <c r="N18" s="621"/>
      <c r="O18" s="621"/>
      <c r="P18" s="621"/>
      <c r="Q18" s="622"/>
      <c r="R18" s="623">
        <v>1843141</v>
      </c>
      <c r="S18" s="624"/>
      <c r="T18" s="624"/>
      <c r="U18" s="624"/>
      <c r="V18" s="624"/>
      <c r="W18" s="624"/>
      <c r="X18" s="624"/>
      <c r="Y18" s="625"/>
      <c r="Z18" s="626">
        <v>5.7</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248</v>
      </c>
      <c r="C19" s="621"/>
      <c r="D19" s="621"/>
      <c r="E19" s="621"/>
      <c r="F19" s="621"/>
      <c r="G19" s="621"/>
      <c r="H19" s="621"/>
      <c r="I19" s="621"/>
      <c r="J19" s="621"/>
      <c r="K19" s="621"/>
      <c r="L19" s="621"/>
      <c r="M19" s="621"/>
      <c r="N19" s="621"/>
      <c r="O19" s="621"/>
      <c r="P19" s="621"/>
      <c r="Q19" s="622"/>
      <c r="R19" s="623">
        <v>8</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16094</v>
      </c>
      <c r="BH19" s="624"/>
      <c r="BI19" s="624"/>
      <c r="BJ19" s="624"/>
      <c r="BK19" s="624"/>
      <c r="BL19" s="624"/>
      <c r="BM19" s="624"/>
      <c r="BN19" s="625"/>
      <c r="BO19" s="626">
        <v>0.4</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251</v>
      </c>
      <c r="C20" s="621"/>
      <c r="D20" s="621"/>
      <c r="E20" s="621"/>
      <c r="F20" s="621"/>
      <c r="G20" s="621"/>
      <c r="H20" s="621"/>
      <c r="I20" s="621"/>
      <c r="J20" s="621"/>
      <c r="K20" s="621"/>
      <c r="L20" s="621"/>
      <c r="M20" s="621"/>
      <c r="N20" s="621"/>
      <c r="O20" s="621"/>
      <c r="P20" s="621"/>
      <c r="Q20" s="622"/>
      <c r="R20" s="623">
        <v>20610451</v>
      </c>
      <c r="S20" s="624"/>
      <c r="T20" s="624"/>
      <c r="U20" s="624"/>
      <c r="V20" s="624"/>
      <c r="W20" s="624"/>
      <c r="X20" s="624"/>
      <c r="Y20" s="625"/>
      <c r="Z20" s="626">
        <v>64.2</v>
      </c>
      <c r="AA20" s="626"/>
      <c r="AB20" s="626"/>
      <c r="AC20" s="626"/>
      <c r="AD20" s="627">
        <v>18767302</v>
      </c>
      <c r="AE20" s="627"/>
      <c r="AF20" s="627"/>
      <c r="AG20" s="627"/>
      <c r="AH20" s="627"/>
      <c r="AI20" s="627"/>
      <c r="AJ20" s="627"/>
      <c r="AK20" s="627"/>
      <c r="AL20" s="628">
        <v>99.7</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16094</v>
      </c>
      <c r="BH20" s="624"/>
      <c r="BI20" s="624"/>
      <c r="BJ20" s="624"/>
      <c r="BK20" s="624"/>
      <c r="BL20" s="624"/>
      <c r="BM20" s="624"/>
      <c r="BN20" s="625"/>
      <c r="BO20" s="626">
        <v>0.4</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31136997</v>
      </c>
      <c r="CS20" s="624"/>
      <c r="CT20" s="624"/>
      <c r="CU20" s="624"/>
      <c r="CV20" s="624"/>
      <c r="CW20" s="624"/>
      <c r="CX20" s="624"/>
      <c r="CY20" s="625"/>
      <c r="CZ20" s="626">
        <v>100</v>
      </c>
      <c r="DA20" s="626"/>
      <c r="DB20" s="626"/>
      <c r="DC20" s="626"/>
      <c r="DD20" s="632">
        <v>4753431</v>
      </c>
      <c r="DE20" s="624"/>
      <c r="DF20" s="624"/>
      <c r="DG20" s="624"/>
      <c r="DH20" s="624"/>
      <c r="DI20" s="624"/>
      <c r="DJ20" s="624"/>
      <c r="DK20" s="624"/>
      <c r="DL20" s="624"/>
      <c r="DM20" s="624"/>
      <c r="DN20" s="624"/>
      <c r="DO20" s="624"/>
      <c r="DP20" s="625"/>
      <c r="DQ20" s="632">
        <v>21362077</v>
      </c>
      <c r="DR20" s="624"/>
      <c r="DS20" s="624"/>
      <c r="DT20" s="624"/>
      <c r="DU20" s="624"/>
      <c r="DV20" s="624"/>
      <c r="DW20" s="624"/>
      <c r="DX20" s="624"/>
      <c r="DY20" s="624"/>
      <c r="DZ20" s="624"/>
      <c r="EA20" s="624"/>
      <c r="EB20" s="624"/>
      <c r="EC20" s="633"/>
    </row>
    <row r="21" spans="2:133" ht="11.25" customHeight="1" x14ac:dyDescent="0.15">
      <c r="B21" s="620" t="s">
        <v>254</v>
      </c>
      <c r="C21" s="621"/>
      <c r="D21" s="621"/>
      <c r="E21" s="621"/>
      <c r="F21" s="621"/>
      <c r="G21" s="621"/>
      <c r="H21" s="621"/>
      <c r="I21" s="621"/>
      <c r="J21" s="621"/>
      <c r="K21" s="621"/>
      <c r="L21" s="621"/>
      <c r="M21" s="621"/>
      <c r="N21" s="621"/>
      <c r="O21" s="621"/>
      <c r="P21" s="621"/>
      <c r="Q21" s="622"/>
      <c r="R21" s="623">
        <v>8449</v>
      </c>
      <c r="S21" s="624"/>
      <c r="T21" s="624"/>
      <c r="U21" s="624"/>
      <c r="V21" s="624"/>
      <c r="W21" s="624"/>
      <c r="X21" s="624"/>
      <c r="Y21" s="625"/>
      <c r="Z21" s="626">
        <v>0</v>
      </c>
      <c r="AA21" s="626"/>
      <c r="AB21" s="626"/>
      <c r="AC21" s="626"/>
      <c r="AD21" s="627">
        <v>8449</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16094</v>
      </c>
      <c r="BH21" s="624"/>
      <c r="BI21" s="624"/>
      <c r="BJ21" s="624"/>
      <c r="BK21" s="624"/>
      <c r="BL21" s="624"/>
      <c r="BM21" s="624"/>
      <c r="BN21" s="625"/>
      <c r="BO21" s="626">
        <v>0.4</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256</v>
      </c>
      <c r="C22" s="621"/>
      <c r="D22" s="621"/>
      <c r="E22" s="621"/>
      <c r="F22" s="621"/>
      <c r="G22" s="621"/>
      <c r="H22" s="621"/>
      <c r="I22" s="621"/>
      <c r="J22" s="621"/>
      <c r="K22" s="621"/>
      <c r="L22" s="621"/>
      <c r="M22" s="621"/>
      <c r="N22" s="621"/>
      <c r="O22" s="621"/>
      <c r="P22" s="621"/>
      <c r="Q22" s="622"/>
      <c r="R22" s="623">
        <v>109566</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259</v>
      </c>
      <c r="C23" s="621"/>
      <c r="D23" s="621"/>
      <c r="E23" s="621"/>
      <c r="F23" s="621"/>
      <c r="G23" s="621"/>
      <c r="H23" s="621"/>
      <c r="I23" s="621"/>
      <c r="J23" s="621"/>
      <c r="K23" s="621"/>
      <c r="L23" s="621"/>
      <c r="M23" s="621"/>
      <c r="N23" s="621"/>
      <c r="O23" s="621"/>
      <c r="P23" s="621"/>
      <c r="Q23" s="622"/>
      <c r="R23" s="623">
        <v>442125</v>
      </c>
      <c r="S23" s="624"/>
      <c r="T23" s="624"/>
      <c r="U23" s="624"/>
      <c r="V23" s="624"/>
      <c r="W23" s="624"/>
      <c r="X23" s="624"/>
      <c r="Y23" s="625"/>
      <c r="Z23" s="626">
        <v>1.4</v>
      </c>
      <c r="AA23" s="626"/>
      <c r="AB23" s="626"/>
      <c r="AC23" s="626"/>
      <c r="AD23" s="627">
        <v>32182</v>
      </c>
      <c r="AE23" s="627"/>
      <c r="AF23" s="627"/>
      <c r="AG23" s="627"/>
      <c r="AH23" s="627"/>
      <c r="AI23" s="627"/>
      <c r="AJ23" s="627"/>
      <c r="AK23" s="627"/>
      <c r="AL23" s="628">
        <v>0.2</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x14ac:dyDescent="0.15">
      <c r="B24" s="620" t="s">
        <v>266</v>
      </c>
      <c r="C24" s="621"/>
      <c r="D24" s="621"/>
      <c r="E24" s="621"/>
      <c r="F24" s="621"/>
      <c r="G24" s="621"/>
      <c r="H24" s="621"/>
      <c r="I24" s="621"/>
      <c r="J24" s="621"/>
      <c r="K24" s="621"/>
      <c r="L24" s="621"/>
      <c r="M24" s="621"/>
      <c r="N24" s="621"/>
      <c r="O24" s="621"/>
      <c r="P24" s="621"/>
      <c r="Q24" s="622"/>
      <c r="R24" s="623">
        <v>114090</v>
      </c>
      <c r="S24" s="624"/>
      <c r="T24" s="624"/>
      <c r="U24" s="624"/>
      <c r="V24" s="624"/>
      <c r="W24" s="624"/>
      <c r="X24" s="624"/>
      <c r="Y24" s="625"/>
      <c r="Z24" s="626">
        <v>0.4</v>
      </c>
      <c r="AA24" s="626"/>
      <c r="AB24" s="626"/>
      <c r="AC24" s="626"/>
      <c r="AD24" s="627">
        <v>6677</v>
      </c>
      <c r="AE24" s="627"/>
      <c r="AF24" s="627"/>
      <c r="AG24" s="627"/>
      <c r="AH24" s="627"/>
      <c r="AI24" s="627"/>
      <c r="AJ24" s="627"/>
      <c r="AK24" s="627"/>
      <c r="AL24" s="628">
        <v>0</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13246285</v>
      </c>
      <c r="CS24" s="613"/>
      <c r="CT24" s="613"/>
      <c r="CU24" s="613"/>
      <c r="CV24" s="613"/>
      <c r="CW24" s="613"/>
      <c r="CX24" s="613"/>
      <c r="CY24" s="614"/>
      <c r="CZ24" s="652">
        <v>42.5</v>
      </c>
      <c r="DA24" s="653"/>
      <c r="DB24" s="653"/>
      <c r="DC24" s="654"/>
      <c r="DD24" s="651">
        <v>11121670</v>
      </c>
      <c r="DE24" s="613"/>
      <c r="DF24" s="613"/>
      <c r="DG24" s="613"/>
      <c r="DH24" s="613"/>
      <c r="DI24" s="613"/>
      <c r="DJ24" s="613"/>
      <c r="DK24" s="614"/>
      <c r="DL24" s="651">
        <v>11086739</v>
      </c>
      <c r="DM24" s="613"/>
      <c r="DN24" s="613"/>
      <c r="DO24" s="613"/>
      <c r="DP24" s="613"/>
      <c r="DQ24" s="613"/>
      <c r="DR24" s="613"/>
      <c r="DS24" s="613"/>
      <c r="DT24" s="613"/>
      <c r="DU24" s="613"/>
      <c r="DV24" s="614"/>
      <c r="DW24" s="617">
        <v>55.9</v>
      </c>
      <c r="DX24" s="618"/>
      <c r="DY24" s="618"/>
      <c r="DZ24" s="618"/>
      <c r="EA24" s="618"/>
      <c r="EB24" s="618"/>
      <c r="EC24" s="619"/>
    </row>
    <row r="25" spans="2:133" ht="11.25" customHeight="1" x14ac:dyDescent="0.15">
      <c r="B25" s="620" t="s">
        <v>269</v>
      </c>
      <c r="C25" s="621"/>
      <c r="D25" s="621"/>
      <c r="E25" s="621"/>
      <c r="F25" s="621"/>
      <c r="G25" s="621"/>
      <c r="H25" s="621"/>
      <c r="I25" s="621"/>
      <c r="J25" s="621"/>
      <c r="K25" s="621"/>
      <c r="L25" s="621"/>
      <c r="M25" s="621"/>
      <c r="N25" s="621"/>
      <c r="O25" s="621"/>
      <c r="P25" s="621"/>
      <c r="Q25" s="622"/>
      <c r="R25" s="623">
        <v>2464624</v>
      </c>
      <c r="S25" s="624"/>
      <c r="T25" s="624"/>
      <c r="U25" s="624"/>
      <c r="V25" s="624"/>
      <c r="W25" s="624"/>
      <c r="X25" s="624"/>
      <c r="Y25" s="625"/>
      <c r="Z25" s="626">
        <v>7.7</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4116952</v>
      </c>
      <c r="CS25" s="655"/>
      <c r="CT25" s="655"/>
      <c r="CU25" s="655"/>
      <c r="CV25" s="655"/>
      <c r="CW25" s="655"/>
      <c r="CX25" s="655"/>
      <c r="CY25" s="656"/>
      <c r="CZ25" s="657">
        <v>13.2</v>
      </c>
      <c r="DA25" s="658"/>
      <c r="DB25" s="658"/>
      <c r="DC25" s="659"/>
      <c r="DD25" s="632">
        <v>3961674</v>
      </c>
      <c r="DE25" s="655"/>
      <c r="DF25" s="655"/>
      <c r="DG25" s="655"/>
      <c r="DH25" s="655"/>
      <c r="DI25" s="655"/>
      <c r="DJ25" s="655"/>
      <c r="DK25" s="656"/>
      <c r="DL25" s="632">
        <v>3928127</v>
      </c>
      <c r="DM25" s="655"/>
      <c r="DN25" s="655"/>
      <c r="DO25" s="655"/>
      <c r="DP25" s="655"/>
      <c r="DQ25" s="655"/>
      <c r="DR25" s="655"/>
      <c r="DS25" s="655"/>
      <c r="DT25" s="655"/>
      <c r="DU25" s="655"/>
      <c r="DV25" s="656"/>
      <c r="DW25" s="628">
        <v>19.8</v>
      </c>
      <c r="DX25" s="649"/>
      <c r="DY25" s="649"/>
      <c r="DZ25" s="649"/>
      <c r="EA25" s="649"/>
      <c r="EB25" s="649"/>
      <c r="EC25" s="650"/>
    </row>
    <row r="26" spans="2:133" ht="11.25" customHeight="1" x14ac:dyDescent="0.15">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2612868</v>
      </c>
      <c r="CS26" s="624"/>
      <c r="CT26" s="624"/>
      <c r="CU26" s="624"/>
      <c r="CV26" s="624"/>
      <c r="CW26" s="624"/>
      <c r="CX26" s="624"/>
      <c r="CY26" s="625"/>
      <c r="CZ26" s="657">
        <v>8.4</v>
      </c>
      <c r="DA26" s="658"/>
      <c r="DB26" s="658"/>
      <c r="DC26" s="659"/>
      <c r="DD26" s="632">
        <v>2495979</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49"/>
      <c r="DY26" s="649"/>
      <c r="DZ26" s="649"/>
      <c r="EA26" s="649"/>
      <c r="EB26" s="649"/>
      <c r="EC26" s="650"/>
    </row>
    <row r="27" spans="2:133" ht="11.25" customHeight="1" x14ac:dyDescent="0.15">
      <c r="B27" s="620" t="s">
        <v>275</v>
      </c>
      <c r="C27" s="621"/>
      <c r="D27" s="621"/>
      <c r="E27" s="621"/>
      <c r="F27" s="621"/>
      <c r="G27" s="621"/>
      <c r="H27" s="621"/>
      <c r="I27" s="621"/>
      <c r="J27" s="621"/>
      <c r="K27" s="621"/>
      <c r="L27" s="621"/>
      <c r="M27" s="621"/>
      <c r="N27" s="621"/>
      <c r="O27" s="621"/>
      <c r="P27" s="621"/>
      <c r="Q27" s="622"/>
      <c r="R27" s="623">
        <v>2495355</v>
      </c>
      <c r="S27" s="624"/>
      <c r="T27" s="624"/>
      <c r="U27" s="624"/>
      <c r="V27" s="624"/>
      <c r="W27" s="624"/>
      <c r="X27" s="624"/>
      <c r="Y27" s="625"/>
      <c r="Z27" s="626">
        <v>7.8</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3761168</v>
      </c>
      <c r="BH27" s="624"/>
      <c r="BI27" s="624"/>
      <c r="BJ27" s="624"/>
      <c r="BK27" s="624"/>
      <c r="BL27" s="624"/>
      <c r="BM27" s="624"/>
      <c r="BN27" s="625"/>
      <c r="BO27" s="626">
        <v>100</v>
      </c>
      <c r="BP27" s="626"/>
      <c r="BQ27" s="626"/>
      <c r="BR27" s="626"/>
      <c r="BS27" s="632">
        <v>35177</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3673249</v>
      </c>
      <c r="CS27" s="655"/>
      <c r="CT27" s="655"/>
      <c r="CU27" s="655"/>
      <c r="CV27" s="655"/>
      <c r="CW27" s="655"/>
      <c r="CX27" s="655"/>
      <c r="CY27" s="656"/>
      <c r="CZ27" s="657">
        <v>11.8</v>
      </c>
      <c r="DA27" s="658"/>
      <c r="DB27" s="658"/>
      <c r="DC27" s="659"/>
      <c r="DD27" s="632">
        <v>1797001</v>
      </c>
      <c r="DE27" s="655"/>
      <c r="DF27" s="655"/>
      <c r="DG27" s="655"/>
      <c r="DH27" s="655"/>
      <c r="DI27" s="655"/>
      <c r="DJ27" s="655"/>
      <c r="DK27" s="656"/>
      <c r="DL27" s="632">
        <v>1795617</v>
      </c>
      <c r="DM27" s="655"/>
      <c r="DN27" s="655"/>
      <c r="DO27" s="655"/>
      <c r="DP27" s="655"/>
      <c r="DQ27" s="655"/>
      <c r="DR27" s="655"/>
      <c r="DS27" s="655"/>
      <c r="DT27" s="655"/>
      <c r="DU27" s="655"/>
      <c r="DV27" s="656"/>
      <c r="DW27" s="628">
        <v>9.1</v>
      </c>
      <c r="DX27" s="649"/>
      <c r="DY27" s="649"/>
      <c r="DZ27" s="649"/>
      <c r="EA27" s="649"/>
      <c r="EB27" s="649"/>
      <c r="EC27" s="650"/>
    </row>
    <row r="28" spans="2:133" ht="11.25" customHeight="1" x14ac:dyDescent="0.15">
      <c r="B28" s="620" t="s">
        <v>278</v>
      </c>
      <c r="C28" s="621"/>
      <c r="D28" s="621"/>
      <c r="E28" s="621"/>
      <c r="F28" s="621"/>
      <c r="G28" s="621"/>
      <c r="H28" s="621"/>
      <c r="I28" s="621"/>
      <c r="J28" s="621"/>
      <c r="K28" s="621"/>
      <c r="L28" s="621"/>
      <c r="M28" s="621"/>
      <c r="N28" s="621"/>
      <c r="O28" s="621"/>
      <c r="P28" s="621"/>
      <c r="Q28" s="622"/>
      <c r="R28" s="623">
        <v>81712</v>
      </c>
      <c r="S28" s="624"/>
      <c r="T28" s="624"/>
      <c r="U28" s="624"/>
      <c r="V28" s="624"/>
      <c r="W28" s="624"/>
      <c r="X28" s="624"/>
      <c r="Y28" s="625"/>
      <c r="Z28" s="626">
        <v>0.3</v>
      </c>
      <c r="AA28" s="626"/>
      <c r="AB28" s="626"/>
      <c r="AC28" s="626"/>
      <c r="AD28" s="627">
        <v>268</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5456084</v>
      </c>
      <c r="CS28" s="624"/>
      <c r="CT28" s="624"/>
      <c r="CU28" s="624"/>
      <c r="CV28" s="624"/>
      <c r="CW28" s="624"/>
      <c r="CX28" s="624"/>
      <c r="CY28" s="625"/>
      <c r="CZ28" s="657">
        <v>17.5</v>
      </c>
      <c r="DA28" s="658"/>
      <c r="DB28" s="658"/>
      <c r="DC28" s="659"/>
      <c r="DD28" s="632">
        <v>5362995</v>
      </c>
      <c r="DE28" s="624"/>
      <c r="DF28" s="624"/>
      <c r="DG28" s="624"/>
      <c r="DH28" s="624"/>
      <c r="DI28" s="624"/>
      <c r="DJ28" s="624"/>
      <c r="DK28" s="625"/>
      <c r="DL28" s="632">
        <v>5362995</v>
      </c>
      <c r="DM28" s="624"/>
      <c r="DN28" s="624"/>
      <c r="DO28" s="624"/>
      <c r="DP28" s="624"/>
      <c r="DQ28" s="624"/>
      <c r="DR28" s="624"/>
      <c r="DS28" s="624"/>
      <c r="DT28" s="624"/>
      <c r="DU28" s="624"/>
      <c r="DV28" s="625"/>
      <c r="DW28" s="628">
        <v>27.1</v>
      </c>
      <c r="DX28" s="649"/>
      <c r="DY28" s="649"/>
      <c r="DZ28" s="649"/>
      <c r="EA28" s="649"/>
      <c r="EB28" s="649"/>
      <c r="EC28" s="650"/>
    </row>
    <row r="29" spans="2:133" ht="11.25" customHeight="1" x14ac:dyDescent="0.15">
      <c r="B29" s="620" t="s">
        <v>280</v>
      </c>
      <c r="C29" s="621"/>
      <c r="D29" s="621"/>
      <c r="E29" s="621"/>
      <c r="F29" s="621"/>
      <c r="G29" s="621"/>
      <c r="H29" s="621"/>
      <c r="I29" s="621"/>
      <c r="J29" s="621"/>
      <c r="K29" s="621"/>
      <c r="L29" s="621"/>
      <c r="M29" s="621"/>
      <c r="N29" s="621"/>
      <c r="O29" s="621"/>
      <c r="P29" s="621"/>
      <c r="Q29" s="622"/>
      <c r="R29" s="623">
        <v>34143</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5455940</v>
      </c>
      <c r="CS29" s="655"/>
      <c r="CT29" s="655"/>
      <c r="CU29" s="655"/>
      <c r="CV29" s="655"/>
      <c r="CW29" s="655"/>
      <c r="CX29" s="655"/>
      <c r="CY29" s="656"/>
      <c r="CZ29" s="657">
        <v>17.5</v>
      </c>
      <c r="DA29" s="658"/>
      <c r="DB29" s="658"/>
      <c r="DC29" s="659"/>
      <c r="DD29" s="632">
        <v>5362851</v>
      </c>
      <c r="DE29" s="655"/>
      <c r="DF29" s="655"/>
      <c r="DG29" s="655"/>
      <c r="DH29" s="655"/>
      <c r="DI29" s="655"/>
      <c r="DJ29" s="655"/>
      <c r="DK29" s="656"/>
      <c r="DL29" s="632">
        <v>5362851</v>
      </c>
      <c r="DM29" s="655"/>
      <c r="DN29" s="655"/>
      <c r="DO29" s="655"/>
      <c r="DP29" s="655"/>
      <c r="DQ29" s="655"/>
      <c r="DR29" s="655"/>
      <c r="DS29" s="655"/>
      <c r="DT29" s="655"/>
      <c r="DU29" s="655"/>
      <c r="DV29" s="656"/>
      <c r="DW29" s="628">
        <v>27.1</v>
      </c>
      <c r="DX29" s="649"/>
      <c r="DY29" s="649"/>
      <c r="DZ29" s="649"/>
      <c r="EA29" s="649"/>
      <c r="EB29" s="649"/>
      <c r="EC29" s="650"/>
    </row>
    <row r="30" spans="2:133" ht="11.25" customHeight="1" x14ac:dyDescent="0.15">
      <c r="B30" s="620" t="s">
        <v>285</v>
      </c>
      <c r="C30" s="621"/>
      <c r="D30" s="621"/>
      <c r="E30" s="621"/>
      <c r="F30" s="621"/>
      <c r="G30" s="621"/>
      <c r="H30" s="621"/>
      <c r="I30" s="621"/>
      <c r="J30" s="621"/>
      <c r="K30" s="621"/>
      <c r="L30" s="621"/>
      <c r="M30" s="621"/>
      <c r="N30" s="621"/>
      <c r="O30" s="621"/>
      <c r="P30" s="621"/>
      <c r="Q30" s="622"/>
      <c r="R30" s="623">
        <v>657179</v>
      </c>
      <c r="S30" s="624"/>
      <c r="T30" s="624"/>
      <c r="U30" s="624"/>
      <c r="V30" s="624"/>
      <c r="W30" s="624"/>
      <c r="X30" s="624"/>
      <c r="Y30" s="625"/>
      <c r="Z30" s="626">
        <v>2</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98.1</v>
      </c>
      <c r="BH30" s="682"/>
      <c r="BI30" s="682"/>
      <c r="BJ30" s="682"/>
      <c r="BK30" s="682"/>
      <c r="BL30" s="682"/>
      <c r="BM30" s="618">
        <v>90.7</v>
      </c>
      <c r="BN30" s="682"/>
      <c r="BO30" s="682"/>
      <c r="BP30" s="682"/>
      <c r="BQ30" s="683"/>
      <c r="BR30" s="681">
        <v>97.8</v>
      </c>
      <c r="BS30" s="682"/>
      <c r="BT30" s="682"/>
      <c r="BU30" s="682"/>
      <c r="BV30" s="682"/>
      <c r="BW30" s="682"/>
      <c r="BX30" s="618">
        <v>91.3</v>
      </c>
      <c r="BY30" s="682"/>
      <c r="BZ30" s="682"/>
      <c r="CA30" s="682"/>
      <c r="CB30" s="683"/>
      <c r="CD30" s="686"/>
      <c r="CE30" s="687"/>
      <c r="CF30" s="637" t="s">
        <v>288</v>
      </c>
      <c r="CG30" s="638"/>
      <c r="CH30" s="638"/>
      <c r="CI30" s="638"/>
      <c r="CJ30" s="638"/>
      <c r="CK30" s="638"/>
      <c r="CL30" s="638"/>
      <c r="CM30" s="638"/>
      <c r="CN30" s="638"/>
      <c r="CO30" s="638"/>
      <c r="CP30" s="638"/>
      <c r="CQ30" s="639"/>
      <c r="CR30" s="623">
        <v>5042294</v>
      </c>
      <c r="CS30" s="624"/>
      <c r="CT30" s="624"/>
      <c r="CU30" s="624"/>
      <c r="CV30" s="624"/>
      <c r="CW30" s="624"/>
      <c r="CX30" s="624"/>
      <c r="CY30" s="625"/>
      <c r="CZ30" s="657">
        <v>16.2</v>
      </c>
      <c r="DA30" s="658"/>
      <c r="DB30" s="658"/>
      <c r="DC30" s="659"/>
      <c r="DD30" s="632">
        <v>4949724</v>
      </c>
      <c r="DE30" s="624"/>
      <c r="DF30" s="624"/>
      <c r="DG30" s="624"/>
      <c r="DH30" s="624"/>
      <c r="DI30" s="624"/>
      <c r="DJ30" s="624"/>
      <c r="DK30" s="625"/>
      <c r="DL30" s="632">
        <v>4949724</v>
      </c>
      <c r="DM30" s="624"/>
      <c r="DN30" s="624"/>
      <c r="DO30" s="624"/>
      <c r="DP30" s="624"/>
      <c r="DQ30" s="624"/>
      <c r="DR30" s="624"/>
      <c r="DS30" s="624"/>
      <c r="DT30" s="624"/>
      <c r="DU30" s="624"/>
      <c r="DV30" s="625"/>
      <c r="DW30" s="628">
        <v>25</v>
      </c>
      <c r="DX30" s="649"/>
      <c r="DY30" s="649"/>
      <c r="DZ30" s="649"/>
      <c r="EA30" s="649"/>
      <c r="EB30" s="649"/>
      <c r="EC30" s="650"/>
    </row>
    <row r="31" spans="2:133" ht="11.25" customHeight="1" x14ac:dyDescent="0.15">
      <c r="B31" s="620" t="s">
        <v>289</v>
      </c>
      <c r="C31" s="621"/>
      <c r="D31" s="621"/>
      <c r="E31" s="621"/>
      <c r="F31" s="621"/>
      <c r="G31" s="621"/>
      <c r="H31" s="621"/>
      <c r="I31" s="621"/>
      <c r="J31" s="621"/>
      <c r="K31" s="621"/>
      <c r="L31" s="621"/>
      <c r="M31" s="621"/>
      <c r="N31" s="621"/>
      <c r="O31" s="621"/>
      <c r="P31" s="621"/>
      <c r="Q31" s="622"/>
      <c r="R31" s="623">
        <v>852729</v>
      </c>
      <c r="S31" s="624"/>
      <c r="T31" s="624"/>
      <c r="U31" s="624"/>
      <c r="V31" s="624"/>
      <c r="W31" s="624"/>
      <c r="X31" s="624"/>
      <c r="Y31" s="625"/>
      <c r="Z31" s="626">
        <v>2.7</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99.1</v>
      </c>
      <c r="BH31" s="655"/>
      <c r="BI31" s="655"/>
      <c r="BJ31" s="655"/>
      <c r="BK31" s="655"/>
      <c r="BL31" s="655"/>
      <c r="BM31" s="629">
        <v>95.4</v>
      </c>
      <c r="BN31" s="679"/>
      <c r="BO31" s="679"/>
      <c r="BP31" s="679"/>
      <c r="BQ31" s="680"/>
      <c r="BR31" s="678">
        <v>98.9</v>
      </c>
      <c r="BS31" s="655"/>
      <c r="BT31" s="655"/>
      <c r="BU31" s="655"/>
      <c r="BV31" s="655"/>
      <c r="BW31" s="655"/>
      <c r="BX31" s="629">
        <v>95.1</v>
      </c>
      <c r="BY31" s="679"/>
      <c r="BZ31" s="679"/>
      <c r="CA31" s="679"/>
      <c r="CB31" s="680"/>
      <c r="CD31" s="686"/>
      <c r="CE31" s="687"/>
      <c r="CF31" s="637" t="s">
        <v>292</v>
      </c>
      <c r="CG31" s="638"/>
      <c r="CH31" s="638"/>
      <c r="CI31" s="638"/>
      <c r="CJ31" s="638"/>
      <c r="CK31" s="638"/>
      <c r="CL31" s="638"/>
      <c r="CM31" s="638"/>
      <c r="CN31" s="638"/>
      <c r="CO31" s="638"/>
      <c r="CP31" s="638"/>
      <c r="CQ31" s="639"/>
      <c r="CR31" s="623">
        <v>413646</v>
      </c>
      <c r="CS31" s="655"/>
      <c r="CT31" s="655"/>
      <c r="CU31" s="655"/>
      <c r="CV31" s="655"/>
      <c r="CW31" s="655"/>
      <c r="CX31" s="655"/>
      <c r="CY31" s="656"/>
      <c r="CZ31" s="657">
        <v>1.3</v>
      </c>
      <c r="DA31" s="658"/>
      <c r="DB31" s="658"/>
      <c r="DC31" s="659"/>
      <c r="DD31" s="632">
        <v>413127</v>
      </c>
      <c r="DE31" s="655"/>
      <c r="DF31" s="655"/>
      <c r="DG31" s="655"/>
      <c r="DH31" s="655"/>
      <c r="DI31" s="655"/>
      <c r="DJ31" s="655"/>
      <c r="DK31" s="656"/>
      <c r="DL31" s="632">
        <v>413127</v>
      </c>
      <c r="DM31" s="655"/>
      <c r="DN31" s="655"/>
      <c r="DO31" s="655"/>
      <c r="DP31" s="655"/>
      <c r="DQ31" s="655"/>
      <c r="DR31" s="655"/>
      <c r="DS31" s="655"/>
      <c r="DT31" s="655"/>
      <c r="DU31" s="655"/>
      <c r="DV31" s="656"/>
      <c r="DW31" s="628">
        <v>2.1</v>
      </c>
      <c r="DX31" s="649"/>
      <c r="DY31" s="649"/>
      <c r="DZ31" s="649"/>
      <c r="EA31" s="649"/>
      <c r="EB31" s="649"/>
      <c r="EC31" s="650"/>
    </row>
    <row r="32" spans="2:133" ht="11.25" customHeight="1" x14ac:dyDescent="0.15">
      <c r="B32" s="620" t="s">
        <v>293</v>
      </c>
      <c r="C32" s="621"/>
      <c r="D32" s="621"/>
      <c r="E32" s="621"/>
      <c r="F32" s="621"/>
      <c r="G32" s="621"/>
      <c r="H32" s="621"/>
      <c r="I32" s="621"/>
      <c r="J32" s="621"/>
      <c r="K32" s="621"/>
      <c r="L32" s="621"/>
      <c r="M32" s="621"/>
      <c r="N32" s="621"/>
      <c r="O32" s="621"/>
      <c r="P32" s="621"/>
      <c r="Q32" s="622"/>
      <c r="R32" s="623">
        <v>406628</v>
      </c>
      <c r="S32" s="624"/>
      <c r="T32" s="624"/>
      <c r="U32" s="624"/>
      <c r="V32" s="624"/>
      <c r="W32" s="624"/>
      <c r="X32" s="624"/>
      <c r="Y32" s="625"/>
      <c r="Z32" s="626">
        <v>1.3</v>
      </c>
      <c r="AA32" s="626"/>
      <c r="AB32" s="626"/>
      <c r="AC32" s="626"/>
      <c r="AD32" s="627">
        <v>3204</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96.9</v>
      </c>
      <c r="BH32" s="691"/>
      <c r="BI32" s="691"/>
      <c r="BJ32" s="691"/>
      <c r="BK32" s="691"/>
      <c r="BL32" s="691"/>
      <c r="BM32" s="692">
        <v>85.8</v>
      </c>
      <c r="BN32" s="691"/>
      <c r="BO32" s="691"/>
      <c r="BP32" s="691"/>
      <c r="BQ32" s="693"/>
      <c r="BR32" s="690">
        <v>96.6</v>
      </c>
      <c r="BS32" s="691"/>
      <c r="BT32" s="691"/>
      <c r="BU32" s="691"/>
      <c r="BV32" s="691"/>
      <c r="BW32" s="691"/>
      <c r="BX32" s="692">
        <v>87.1</v>
      </c>
      <c r="BY32" s="691"/>
      <c r="BZ32" s="691"/>
      <c r="CA32" s="691"/>
      <c r="CB32" s="693"/>
      <c r="CD32" s="688"/>
      <c r="CE32" s="689"/>
      <c r="CF32" s="637" t="s">
        <v>295</v>
      </c>
      <c r="CG32" s="638"/>
      <c r="CH32" s="638"/>
      <c r="CI32" s="638"/>
      <c r="CJ32" s="638"/>
      <c r="CK32" s="638"/>
      <c r="CL32" s="638"/>
      <c r="CM32" s="638"/>
      <c r="CN32" s="638"/>
      <c r="CO32" s="638"/>
      <c r="CP32" s="638"/>
      <c r="CQ32" s="639"/>
      <c r="CR32" s="623">
        <v>144</v>
      </c>
      <c r="CS32" s="624"/>
      <c r="CT32" s="624"/>
      <c r="CU32" s="624"/>
      <c r="CV32" s="624"/>
      <c r="CW32" s="624"/>
      <c r="CX32" s="624"/>
      <c r="CY32" s="625"/>
      <c r="CZ32" s="657">
        <v>0</v>
      </c>
      <c r="DA32" s="658"/>
      <c r="DB32" s="658"/>
      <c r="DC32" s="659"/>
      <c r="DD32" s="632">
        <v>144</v>
      </c>
      <c r="DE32" s="624"/>
      <c r="DF32" s="624"/>
      <c r="DG32" s="624"/>
      <c r="DH32" s="624"/>
      <c r="DI32" s="624"/>
      <c r="DJ32" s="624"/>
      <c r="DK32" s="625"/>
      <c r="DL32" s="632">
        <v>144</v>
      </c>
      <c r="DM32" s="624"/>
      <c r="DN32" s="624"/>
      <c r="DO32" s="624"/>
      <c r="DP32" s="624"/>
      <c r="DQ32" s="624"/>
      <c r="DR32" s="624"/>
      <c r="DS32" s="624"/>
      <c r="DT32" s="624"/>
      <c r="DU32" s="624"/>
      <c r="DV32" s="625"/>
      <c r="DW32" s="628">
        <v>0</v>
      </c>
      <c r="DX32" s="649"/>
      <c r="DY32" s="649"/>
      <c r="DZ32" s="649"/>
      <c r="EA32" s="649"/>
      <c r="EB32" s="649"/>
      <c r="EC32" s="650"/>
    </row>
    <row r="33" spans="2:133" ht="11.25" customHeight="1" x14ac:dyDescent="0.15">
      <c r="B33" s="620" t="s">
        <v>296</v>
      </c>
      <c r="C33" s="621"/>
      <c r="D33" s="621"/>
      <c r="E33" s="621"/>
      <c r="F33" s="621"/>
      <c r="G33" s="621"/>
      <c r="H33" s="621"/>
      <c r="I33" s="621"/>
      <c r="J33" s="621"/>
      <c r="K33" s="621"/>
      <c r="L33" s="621"/>
      <c r="M33" s="621"/>
      <c r="N33" s="621"/>
      <c r="O33" s="621"/>
      <c r="P33" s="621"/>
      <c r="Q33" s="622"/>
      <c r="R33" s="623">
        <v>3844179</v>
      </c>
      <c r="S33" s="624"/>
      <c r="T33" s="624"/>
      <c r="U33" s="624"/>
      <c r="V33" s="624"/>
      <c r="W33" s="624"/>
      <c r="X33" s="624"/>
      <c r="Y33" s="625"/>
      <c r="Z33" s="626">
        <v>12</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12246509</v>
      </c>
      <c r="CS33" s="655"/>
      <c r="CT33" s="655"/>
      <c r="CU33" s="655"/>
      <c r="CV33" s="655"/>
      <c r="CW33" s="655"/>
      <c r="CX33" s="655"/>
      <c r="CY33" s="656"/>
      <c r="CZ33" s="657">
        <v>39.299999999999997</v>
      </c>
      <c r="DA33" s="658"/>
      <c r="DB33" s="658"/>
      <c r="DC33" s="659"/>
      <c r="DD33" s="632">
        <v>9134963</v>
      </c>
      <c r="DE33" s="655"/>
      <c r="DF33" s="655"/>
      <c r="DG33" s="655"/>
      <c r="DH33" s="655"/>
      <c r="DI33" s="655"/>
      <c r="DJ33" s="655"/>
      <c r="DK33" s="656"/>
      <c r="DL33" s="632">
        <v>7824791</v>
      </c>
      <c r="DM33" s="655"/>
      <c r="DN33" s="655"/>
      <c r="DO33" s="655"/>
      <c r="DP33" s="655"/>
      <c r="DQ33" s="655"/>
      <c r="DR33" s="655"/>
      <c r="DS33" s="655"/>
      <c r="DT33" s="655"/>
      <c r="DU33" s="655"/>
      <c r="DV33" s="656"/>
      <c r="DW33" s="628">
        <v>39.5</v>
      </c>
      <c r="DX33" s="649"/>
      <c r="DY33" s="649"/>
      <c r="DZ33" s="649"/>
      <c r="EA33" s="649"/>
      <c r="EB33" s="649"/>
      <c r="EC33" s="650"/>
    </row>
    <row r="34" spans="2:133" ht="11.25" customHeight="1" x14ac:dyDescent="0.15">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4023486</v>
      </c>
      <c r="CS34" s="624"/>
      <c r="CT34" s="624"/>
      <c r="CU34" s="624"/>
      <c r="CV34" s="624"/>
      <c r="CW34" s="624"/>
      <c r="CX34" s="624"/>
      <c r="CY34" s="625"/>
      <c r="CZ34" s="657">
        <v>12.9</v>
      </c>
      <c r="DA34" s="658"/>
      <c r="DB34" s="658"/>
      <c r="DC34" s="659"/>
      <c r="DD34" s="632">
        <v>3133301</v>
      </c>
      <c r="DE34" s="624"/>
      <c r="DF34" s="624"/>
      <c r="DG34" s="624"/>
      <c r="DH34" s="624"/>
      <c r="DI34" s="624"/>
      <c r="DJ34" s="624"/>
      <c r="DK34" s="625"/>
      <c r="DL34" s="632">
        <v>2595393</v>
      </c>
      <c r="DM34" s="624"/>
      <c r="DN34" s="624"/>
      <c r="DO34" s="624"/>
      <c r="DP34" s="624"/>
      <c r="DQ34" s="624"/>
      <c r="DR34" s="624"/>
      <c r="DS34" s="624"/>
      <c r="DT34" s="624"/>
      <c r="DU34" s="624"/>
      <c r="DV34" s="625"/>
      <c r="DW34" s="628">
        <v>13.1</v>
      </c>
      <c r="DX34" s="649"/>
      <c r="DY34" s="649"/>
      <c r="DZ34" s="649"/>
      <c r="EA34" s="649"/>
      <c r="EB34" s="649"/>
      <c r="EC34" s="650"/>
    </row>
    <row r="35" spans="2:133" ht="11.25" customHeight="1" x14ac:dyDescent="0.15">
      <c r="B35" s="620" t="s">
        <v>302</v>
      </c>
      <c r="C35" s="621"/>
      <c r="D35" s="621"/>
      <c r="E35" s="621"/>
      <c r="F35" s="621"/>
      <c r="G35" s="621"/>
      <c r="H35" s="621"/>
      <c r="I35" s="621"/>
      <c r="J35" s="621"/>
      <c r="K35" s="621"/>
      <c r="L35" s="621"/>
      <c r="M35" s="621"/>
      <c r="N35" s="621"/>
      <c r="O35" s="621"/>
      <c r="P35" s="621"/>
      <c r="Q35" s="622"/>
      <c r="R35" s="623">
        <v>999479</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3650365</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6469</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92596</v>
      </c>
      <c r="CS35" s="655"/>
      <c r="CT35" s="655"/>
      <c r="CU35" s="655"/>
      <c r="CV35" s="655"/>
      <c r="CW35" s="655"/>
      <c r="CX35" s="655"/>
      <c r="CY35" s="656"/>
      <c r="CZ35" s="657">
        <v>0.3</v>
      </c>
      <c r="DA35" s="658"/>
      <c r="DB35" s="658"/>
      <c r="DC35" s="659"/>
      <c r="DD35" s="632">
        <v>70373</v>
      </c>
      <c r="DE35" s="655"/>
      <c r="DF35" s="655"/>
      <c r="DG35" s="655"/>
      <c r="DH35" s="655"/>
      <c r="DI35" s="655"/>
      <c r="DJ35" s="655"/>
      <c r="DK35" s="656"/>
      <c r="DL35" s="632">
        <v>70373</v>
      </c>
      <c r="DM35" s="655"/>
      <c r="DN35" s="655"/>
      <c r="DO35" s="655"/>
      <c r="DP35" s="655"/>
      <c r="DQ35" s="655"/>
      <c r="DR35" s="655"/>
      <c r="DS35" s="655"/>
      <c r="DT35" s="655"/>
      <c r="DU35" s="655"/>
      <c r="DV35" s="656"/>
      <c r="DW35" s="628">
        <v>0.4</v>
      </c>
      <c r="DX35" s="649"/>
      <c r="DY35" s="649"/>
      <c r="DZ35" s="649"/>
      <c r="EA35" s="649"/>
      <c r="EB35" s="649"/>
      <c r="EC35" s="650"/>
    </row>
    <row r="36" spans="2:133" ht="11.25" customHeight="1" x14ac:dyDescent="0.15">
      <c r="B36" s="666" t="s">
        <v>306</v>
      </c>
      <c r="C36" s="667"/>
      <c r="D36" s="667"/>
      <c r="E36" s="667"/>
      <c r="F36" s="667"/>
      <c r="G36" s="667"/>
      <c r="H36" s="667"/>
      <c r="I36" s="667"/>
      <c r="J36" s="667"/>
      <c r="K36" s="667"/>
      <c r="L36" s="667"/>
      <c r="M36" s="667"/>
      <c r="N36" s="667"/>
      <c r="O36" s="667"/>
      <c r="P36" s="667"/>
      <c r="Q36" s="668"/>
      <c r="R36" s="695">
        <v>32121230</v>
      </c>
      <c r="S36" s="696"/>
      <c r="T36" s="696"/>
      <c r="U36" s="696"/>
      <c r="V36" s="696"/>
      <c r="W36" s="696"/>
      <c r="X36" s="696"/>
      <c r="Y36" s="697"/>
      <c r="Z36" s="698">
        <v>100</v>
      </c>
      <c r="AA36" s="698"/>
      <c r="AB36" s="698"/>
      <c r="AC36" s="698"/>
      <c r="AD36" s="699">
        <v>18818082</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894517</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-13521</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4001267</v>
      </c>
      <c r="CS36" s="624"/>
      <c r="CT36" s="624"/>
      <c r="CU36" s="624"/>
      <c r="CV36" s="624"/>
      <c r="CW36" s="624"/>
      <c r="CX36" s="624"/>
      <c r="CY36" s="625"/>
      <c r="CZ36" s="657">
        <v>12.9</v>
      </c>
      <c r="DA36" s="658"/>
      <c r="DB36" s="658"/>
      <c r="DC36" s="659"/>
      <c r="DD36" s="632">
        <v>2766067</v>
      </c>
      <c r="DE36" s="624"/>
      <c r="DF36" s="624"/>
      <c r="DG36" s="624"/>
      <c r="DH36" s="624"/>
      <c r="DI36" s="624"/>
      <c r="DJ36" s="624"/>
      <c r="DK36" s="625"/>
      <c r="DL36" s="632">
        <v>2426366</v>
      </c>
      <c r="DM36" s="624"/>
      <c r="DN36" s="624"/>
      <c r="DO36" s="624"/>
      <c r="DP36" s="624"/>
      <c r="DQ36" s="624"/>
      <c r="DR36" s="624"/>
      <c r="DS36" s="624"/>
      <c r="DT36" s="624"/>
      <c r="DU36" s="624"/>
      <c r="DV36" s="625"/>
      <c r="DW36" s="628">
        <v>12.2</v>
      </c>
      <c r="DX36" s="649"/>
      <c r="DY36" s="649"/>
      <c r="DZ36" s="649"/>
      <c r="EA36" s="649"/>
      <c r="EB36" s="649"/>
      <c r="EC36" s="650"/>
    </row>
    <row r="37" spans="2:133" ht="11.25" customHeight="1" x14ac:dyDescent="0.15">
      <c r="AQ37" s="702" t="s">
        <v>310</v>
      </c>
      <c r="AR37" s="703"/>
      <c r="AS37" s="703"/>
      <c r="AT37" s="703"/>
      <c r="AU37" s="703"/>
      <c r="AV37" s="703"/>
      <c r="AW37" s="703"/>
      <c r="AX37" s="703"/>
      <c r="AY37" s="704"/>
      <c r="AZ37" s="623">
        <v>256298</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5329</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893786</v>
      </c>
      <c r="CS37" s="655"/>
      <c r="CT37" s="655"/>
      <c r="CU37" s="655"/>
      <c r="CV37" s="655"/>
      <c r="CW37" s="655"/>
      <c r="CX37" s="655"/>
      <c r="CY37" s="656"/>
      <c r="CZ37" s="657">
        <v>2.9</v>
      </c>
      <c r="DA37" s="658"/>
      <c r="DB37" s="658"/>
      <c r="DC37" s="659"/>
      <c r="DD37" s="632">
        <v>860237</v>
      </c>
      <c r="DE37" s="655"/>
      <c r="DF37" s="655"/>
      <c r="DG37" s="655"/>
      <c r="DH37" s="655"/>
      <c r="DI37" s="655"/>
      <c r="DJ37" s="655"/>
      <c r="DK37" s="656"/>
      <c r="DL37" s="632">
        <v>837309</v>
      </c>
      <c r="DM37" s="655"/>
      <c r="DN37" s="655"/>
      <c r="DO37" s="655"/>
      <c r="DP37" s="655"/>
      <c r="DQ37" s="655"/>
      <c r="DR37" s="655"/>
      <c r="DS37" s="655"/>
      <c r="DT37" s="655"/>
      <c r="DU37" s="655"/>
      <c r="DV37" s="656"/>
      <c r="DW37" s="628">
        <v>4.2</v>
      </c>
      <c r="DX37" s="649"/>
      <c r="DY37" s="649"/>
      <c r="DZ37" s="649"/>
      <c r="EA37" s="649"/>
      <c r="EB37" s="649"/>
      <c r="EC37" s="650"/>
    </row>
    <row r="38" spans="2:133" ht="11.25" customHeight="1" x14ac:dyDescent="0.15">
      <c r="AQ38" s="702" t="s">
        <v>313</v>
      </c>
      <c r="AR38" s="703"/>
      <c r="AS38" s="703"/>
      <c r="AT38" s="703"/>
      <c r="AU38" s="703"/>
      <c r="AV38" s="703"/>
      <c r="AW38" s="703"/>
      <c r="AX38" s="703"/>
      <c r="AY38" s="704"/>
      <c r="AZ38" s="623">
        <v>175634</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8363</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3218433</v>
      </c>
      <c r="CS38" s="624"/>
      <c r="CT38" s="624"/>
      <c r="CU38" s="624"/>
      <c r="CV38" s="624"/>
      <c r="CW38" s="624"/>
      <c r="CX38" s="624"/>
      <c r="CY38" s="625"/>
      <c r="CZ38" s="657">
        <v>10.3</v>
      </c>
      <c r="DA38" s="658"/>
      <c r="DB38" s="658"/>
      <c r="DC38" s="659"/>
      <c r="DD38" s="632">
        <v>2924159</v>
      </c>
      <c r="DE38" s="624"/>
      <c r="DF38" s="624"/>
      <c r="DG38" s="624"/>
      <c r="DH38" s="624"/>
      <c r="DI38" s="624"/>
      <c r="DJ38" s="624"/>
      <c r="DK38" s="625"/>
      <c r="DL38" s="632">
        <v>2720797</v>
      </c>
      <c r="DM38" s="624"/>
      <c r="DN38" s="624"/>
      <c r="DO38" s="624"/>
      <c r="DP38" s="624"/>
      <c r="DQ38" s="624"/>
      <c r="DR38" s="624"/>
      <c r="DS38" s="624"/>
      <c r="DT38" s="624"/>
      <c r="DU38" s="624"/>
      <c r="DV38" s="625"/>
      <c r="DW38" s="628">
        <v>13.7</v>
      </c>
      <c r="DX38" s="649"/>
      <c r="DY38" s="649"/>
      <c r="DZ38" s="649"/>
      <c r="EA38" s="649"/>
      <c r="EB38" s="649"/>
      <c r="EC38" s="650"/>
    </row>
    <row r="39" spans="2:133" ht="11.25" customHeight="1" x14ac:dyDescent="0.15">
      <c r="AQ39" s="702" t="s">
        <v>316</v>
      </c>
      <c r="AR39" s="703"/>
      <c r="AS39" s="703"/>
      <c r="AT39" s="703"/>
      <c r="AU39" s="703"/>
      <c r="AV39" s="703"/>
      <c r="AW39" s="703"/>
      <c r="AX39" s="703"/>
      <c r="AY39" s="704"/>
      <c r="AZ39" s="623">
        <v>171118</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91</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641169</v>
      </c>
      <c r="CS39" s="655"/>
      <c r="CT39" s="655"/>
      <c r="CU39" s="655"/>
      <c r="CV39" s="655"/>
      <c r="CW39" s="655"/>
      <c r="CX39" s="655"/>
      <c r="CY39" s="656"/>
      <c r="CZ39" s="657">
        <v>2.1</v>
      </c>
      <c r="DA39" s="658"/>
      <c r="DB39" s="658"/>
      <c r="DC39" s="659"/>
      <c r="DD39" s="632">
        <v>229173</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303426</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122</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269558</v>
      </c>
      <c r="CS40" s="624"/>
      <c r="CT40" s="624"/>
      <c r="CU40" s="624"/>
      <c r="CV40" s="624"/>
      <c r="CW40" s="624"/>
      <c r="CX40" s="624"/>
      <c r="CY40" s="625"/>
      <c r="CZ40" s="657">
        <v>0.9</v>
      </c>
      <c r="DA40" s="658"/>
      <c r="DB40" s="658"/>
      <c r="DC40" s="659"/>
      <c r="DD40" s="632">
        <v>11890</v>
      </c>
      <c r="DE40" s="624"/>
      <c r="DF40" s="624"/>
      <c r="DG40" s="624"/>
      <c r="DH40" s="624"/>
      <c r="DI40" s="624"/>
      <c r="DJ40" s="624"/>
      <c r="DK40" s="625"/>
      <c r="DL40" s="632">
        <v>11862</v>
      </c>
      <c r="DM40" s="624"/>
      <c r="DN40" s="624"/>
      <c r="DO40" s="624"/>
      <c r="DP40" s="624"/>
      <c r="DQ40" s="624"/>
      <c r="DR40" s="624"/>
      <c r="DS40" s="624"/>
      <c r="DT40" s="624"/>
      <c r="DU40" s="624"/>
      <c r="DV40" s="625"/>
      <c r="DW40" s="628">
        <v>0.1</v>
      </c>
      <c r="DX40" s="649"/>
      <c r="DY40" s="649"/>
      <c r="DZ40" s="649"/>
      <c r="EA40" s="649"/>
      <c r="EB40" s="649"/>
      <c r="EC40" s="65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1849372</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366</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5644203</v>
      </c>
      <c r="CS42" s="624"/>
      <c r="CT42" s="624"/>
      <c r="CU42" s="624"/>
      <c r="CV42" s="624"/>
      <c r="CW42" s="624"/>
      <c r="CX42" s="624"/>
      <c r="CY42" s="625"/>
      <c r="CZ42" s="657">
        <v>18.100000000000001</v>
      </c>
      <c r="DA42" s="706"/>
      <c r="DB42" s="706"/>
      <c r="DC42" s="707"/>
      <c r="DD42" s="632">
        <v>1105444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70107</v>
      </c>
      <c r="CS43" s="655"/>
      <c r="CT43" s="655"/>
      <c r="CU43" s="655"/>
      <c r="CV43" s="655"/>
      <c r="CW43" s="655"/>
      <c r="CX43" s="655"/>
      <c r="CY43" s="656"/>
      <c r="CZ43" s="657">
        <v>0.2</v>
      </c>
      <c r="DA43" s="658"/>
      <c r="DB43" s="658"/>
      <c r="DC43" s="659"/>
      <c r="DD43" s="632">
        <v>61856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330</v>
      </c>
      <c r="CD44" s="729" t="s">
        <v>283</v>
      </c>
      <c r="CE44" s="730"/>
      <c r="CF44" s="620" t="s">
        <v>331</v>
      </c>
      <c r="CG44" s="621"/>
      <c r="CH44" s="621"/>
      <c r="CI44" s="621"/>
      <c r="CJ44" s="621"/>
      <c r="CK44" s="621"/>
      <c r="CL44" s="621"/>
      <c r="CM44" s="621"/>
      <c r="CN44" s="621"/>
      <c r="CO44" s="621"/>
      <c r="CP44" s="621"/>
      <c r="CQ44" s="622"/>
      <c r="CR44" s="623">
        <v>4753431</v>
      </c>
      <c r="CS44" s="624"/>
      <c r="CT44" s="624"/>
      <c r="CU44" s="624"/>
      <c r="CV44" s="624"/>
      <c r="CW44" s="624"/>
      <c r="CX44" s="624"/>
      <c r="CY44" s="625"/>
      <c r="CZ44" s="657">
        <v>15.3</v>
      </c>
      <c r="DA44" s="706"/>
      <c r="DB44" s="706"/>
      <c r="DC44" s="707"/>
      <c r="DD44" s="632">
        <v>1091539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332</v>
      </c>
      <c r="CG45" s="621"/>
      <c r="CH45" s="621"/>
      <c r="CI45" s="621"/>
      <c r="CJ45" s="621"/>
      <c r="CK45" s="621"/>
      <c r="CL45" s="621"/>
      <c r="CM45" s="621"/>
      <c r="CN45" s="621"/>
      <c r="CO45" s="621"/>
      <c r="CP45" s="621"/>
      <c r="CQ45" s="622"/>
      <c r="CR45" s="623">
        <v>1630512</v>
      </c>
      <c r="CS45" s="655"/>
      <c r="CT45" s="655"/>
      <c r="CU45" s="655"/>
      <c r="CV45" s="655"/>
      <c r="CW45" s="655"/>
      <c r="CX45" s="655"/>
      <c r="CY45" s="656"/>
      <c r="CZ45" s="657">
        <v>5.2</v>
      </c>
      <c r="DA45" s="658"/>
      <c r="DB45" s="658"/>
      <c r="DC45" s="659"/>
      <c r="DD45" s="632">
        <v>120248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333</v>
      </c>
      <c r="CG46" s="621"/>
      <c r="CH46" s="621"/>
      <c r="CI46" s="621"/>
      <c r="CJ46" s="621"/>
      <c r="CK46" s="621"/>
      <c r="CL46" s="621"/>
      <c r="CM46" s="621"/>
      <c r="CN46" s="621"/>
      <c r="CO46" s="621"/>
      <c r="CP46" s="621"/>
      <c r="CQ46" s="622"/>
      <c r="CR46" s="623">
        <v>3059030</v>
      </c>
      <c r="CS46" s="624"/>
      <c r="CT46" s="624"/>
      <c r="CU46" s="624"/>
      <c r="CV46" s="624"/>
      <c r="CW46" s="624"/>
      <c r="CX46" s="624"/>
      <c r="CY46" s="625"/>
      <c r="CZ46" s="657">
        <v>9.8000000000000007</v>
      </c>
      <c r="DA46" s="706"/>
      <c r="DB46" s="706"/>
      <c r="DC46" s="707"/>
      <c r="DD46" s="632">
        <v>964238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334</v>
      </c>
      <c r="CG47" s="621"/>
      <c r="CH47" s="621"/>
      <c r="CI47" s="621"/>
      <c r="CJ47" s="621"/>
      <c r="CK47" s="621"/>
      <c r="CL47" s="621"/>
      <c r="CM47" s="621"/>
      <c r="CN47" s="621"/>
      <c r="CO47" s="621"/>
      <c r="CP47" s="621"/>
      <c r="CQ47" s="622"/>
      <c r="CR47" s="623">
        <v>890772</v>
      </c>
      <c r="CS47" s="655"/>
      <c r="CT47" s="655"/>
      <c r="CU47" s="655"/>
      <c r="CV47" s="655"/>
      <c r="CW47" s="655"/>
      <c r="CX47" s="655"/>
      <c r="CY47" s="656"/>
      <c r="CZ47" s="657">
        <v>2.9</v>
      </c>
      <c r="DA47" s="658"/>
      <c r="DB47" s="658"/>
      <c r="DC47" s="659"/>
      <c r="DD47" s="632">
        <v>13905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336</v>
      </c>
      <c r="CE49" s="667"/>
      <c r="CF49" s="667"/>
      <c r="CG49" s="667"/>
      <c r="CH49" s="667"/>
      <c r="CI49" s="667"/>
      <c r="CJ49" s="667"/>
      <c r="CK49" s="667"/>
      <c r="CL49" s="667"/>
      <c r="CM49" s="667"/>
      <c r="CN49" s="667"/>
      <c r="CO49" s="667"/>
      <c r="CP49" s="667"/>
      <c r="CQ49" s="668"/>
      <c r="CR49" s="695">
        <v>31136997</v>
      </c>
      <c r="CS49" s="691"/>
      <c r="CT49" s="691"/>
      <c r="CU49" s="691"/>
      <c r="CV49" s="691"/>
      <c r="CW49" s="691"/>
      <c r="CX49" s="691"/>
      <c r="CY49" s="718"/>
      <c r="CZ49" s="719">
        <v>100</v>
      </c>
      <c r="DA49" s="720"/>
      <c r="DB49" s="720"/>
      <c r="DC49" s="721"/>
      <c r="DD49" s="722">
        <v>21362077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5" zoomScaleNormal="75" zoomScaleSheetLayoutView="70" workbookViewId="0">
      <selection activeCell="BG14" sqref="BG14"/>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359</v>
      </c>
      <c r="C7" s="750"/>
      <c r="D7" s="750"/>
      <c r="E7" s="750"/>
      <c r="F7" s="750"/>
      <c r="G7" s="750"/>
      <c r="H7" s="750"/>
      <c r="I7" s="750"/>
      <c r="J7" s="750"/>
      <c r="K7" s="750"/>
      <c r="L7" s="750"/>
      <c r="M7" s="750"/>
      <c r="N7" s="750"/>
      <c r="O7" s="750"/>
      <c r="P7" s="751"/>
      <c r="Q7" s="752">
        <v>32092</v>
      </c>
      <c r="R7" s="753"/>
      <c r="S7" s="753"/>
      <c r="T7" s="753"/>
      <c r="U7" s="753"/>
      <c r="V7" s="753">
        <v>31109</v>
      </c>
      <c r="W7" s="753"/>
      <c r="X7" s="753"/>
      <c r="Y7" s="753"/>
      <c r="Z7" s="753"/>
      <c r="AA7" s="753">
        <v>984</v>
      </c>
      <c r="AB7" s="753"/>
      <c r="AC7" s="753"/>
      <c r="AD7" s="753"/>
      <c r="AE7" s="754"/>
      <c r="AF7" s="755">
        <v>920</v>
      </c>
      <c r="AG7" s="756"/>
      <c r="AH7" s="756"/>
      <c r="AI7" s="756"/>
      <c r="AJ7" s="757"/>
      <c r="AK7" s="792" t="s">
        <v>487</v>
      </c>
      <c r="AL7" s="793"/>
      <c r="AM7" s="793"/>
      <c r="AN7" s="793"/>
      <c r="AO7" s="793"/>
      <c r="AP7" s="793">
        <v>39568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542</v>
      </c>
      <c r="BT7" s="797"/>
      <c r="BU7" s="797"/>
      <c r="BV7" s="797"/>
      <c r="BW7" s="797"/>
      <c r="BX7" s="797"/>
      <c r="BY7" s="797"/>
      <c r="BZ7" s="797"/>
      <c r="CA7" s="797"/>
      <c r="CB7" s="797"/>
      <c r="CC7" s="797"/>
      <c r="CD7" s="797"/>
      <c r="CE7" s="797"/>
      <c r="CF7" s="797"/>
      <c r="CG7" s="798"/>
      <c r="CH7" s="789">
        <v>0</v>
      </c>
      <c r="CI7" s="790"/>
      <c r="CJ7" s="790"/>
      <c r="CK7" s="790"/>
      <c r="CL7" s="791"/>
      <c r="CM7" s="789">
        <v>5</v>
      </c>
      <c r="CN7" s="790"/>
      <c r="CO7" s="790"/>
      <c r="CP7" s="790"/>
      <c r="CQ7" s="791"/>
      <c r="CR7" s="789">
        <v>5</v>
      </c>
      <c r="CS7" s="790"/>
      <c r="CT7" s="790"/>
      <c r="CU7" s="790"/>
      <c r="CV7" s="791"/>
      <c r="CW7" s="789">
        <v>0</v>
      </c>
      <c r="CX7" s="790"/>
      <c r="CY7" s="790"/>
      <c r="CZ7" s="790"/>
      <c r="DA7" s="791"/>
      <c r="DB7" s="789" t="s">
        <v>487</v>
      </c>
      <c r="DC7" s="790"/>
      <c r="DD7" s="790"/>
      <c r="DE7" s="790"/>
      <c r="DF7" s="791"/>
      <c r="DG7" s="789" t="s">
        <v>487</v>
      </c>
      <c r="DH7" s="790"/>
      <c r="DI7" s="790"/>
      <c r="DJ7" s="790"/>
      <c r="DK7" s="791"/>
      <c r="DL7" s="789" t="s">
        <v>487</v>
      </c>
      <c r="DM7" s="790"/>
      <c r="DN7" s="790"/>
      <c r="DO7" s="790"/>
      <c r="DP7" s="791"/>
      <c r="DQ7" s="789" t="s">
        <v>487</v>
      </c>
      <c r="DR7" s="790"/>
      <c r="DS7" s="790"/>
      <c r="DT7" s="790"/>
      <c r="DU7" s="791"/>
      <c r="DV7" s="770"/>
      <c r="DW7" s="771"/>
      <c r="DX7" s="771"/>
      <c r="DY7" s="771"/>
      <c r="DZ7" s="772"/>
      <c r="EA7" s="205"/>
    </row>
    <row r="8" spans="1:131" s="206" customFormat="1" ht="26.25" customHeight="1" x14ac:dyDescent="0.15">
      <c r="A8" s="212">
        <v>2</v>
      </c>
      <c r="B8" s="773" t="s">
        <v>360</v>
      </c>
      <c r="C8" s="774"/>
      <c r="D8" s="774"/>
      <c r="E8" s="774"/>
      <c r="F8" s="774"/>
      <c r="G8" s="774"/>
      <c r="H8" s="774"/>
      <c r="I8" s="774"/>
      <c r="J8" s="774"/>
      <c r="K8" s="774"/>
      <c r="L8" s="774"/>
      <c r="M8" s="774"/>
      <c r="N8" s="774"/>
      <c r="O8" s="774"/>
      <c r="P8" s="775"/>
      <c r="Q8" s="776">
        <v>6</v>
      </c>
      <c r="R8" s="777"/>
      <c r="S8" s="777"/>
      <c r="T8" s="777"/>
      <c r="U8" s="777"/>
      <c r="V8" s="777">
        <v>5</v>
      </c>
      <c r="W8" s="777"/>
      <c r="X8" s="777"/>
      <c r="Y8" s="777"/>
      <c r="Z8" s="777"/>
      <c r="AA8" s="777">
        <v>0</v>
      </c>
      <c r="AB8" s="777"/>
      <c r="AC8" s="777"/>
      <c r="AD8" s="777"/>
      <c r="AE8" s="778"/>
      <c r="AF8" s="779">
        <v>0</v>
      </c>
      <c r="AG8" s="780"/>
      <c r="AH8" s="780"/>
      <c r="AI8" s="780"/>
      <c r="AJ8" s="781"/>
      <c r="AK8" s="782">
        <v>0</v>
      </c>
      <c r="AL8" s="783"/>
      <c r="AM8" s="783"/>
      <c r="AN8" s="783"/>
      <c r="AO8" s="783"/>
      <c r="AP8" s="783">
        <v>11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543</v>
      </c>
      <c r="BT8" s="787"/>
      <c r="BU8" s="787"/>
      <c r="BV8" s="787"/>
      <c r="BW8" s="787"/>
      <c r="BX8" s="787"/>
      <c r="BY8" s="787"/>
      <c r="BZ8" s="787"/>
      <c r="CA8" s="787"/>
      <c r="CB8" s="787"/>
      <c r="CC8" s="787"/>
      <c r="CD8" s="787"/>
      <c r="CE8" s="787"/>
      <c r="CF8" s="787"/>
      <c r="CG8" s="788"/>
      <c r="CH8" s="799">
        <v>9</v>
      </c>
      <c r="CI8" s="800"/>
      <c r="CJ8" s="800"/>
      <c r="CK8" s="800"/>
      <c r="CL8" s="801"/>
      <c r="CM8" s="799">
        <v>200</v>
      </c>
      <c r="CN8" s="800"/>
      <c r="CO8" s="800"/>
      <c r="CP8" s="800"/>
      <c r="CQ8" s="801"/>
      <c r="CR8" s="799">
        <v>60</v>
      </c>
      <c r="CS8" s="800"/>
      <c r="CT8" s="800"/>
      <c r="CU8" s="800"/>
      <c r="CV8" s="801"/>
      <c r="CW8" s="799" t="s">
        <v>487</v>
      </c>
      <c r="CX8" s="800"/>
      <c r="CY8" s="800"/>
      <c r="CZ8" s="800"/>
      <c r="DA8" s="801"/>
      <c r="DB8" s="799" t="s">
        <v>487</v>
      </c>
      <c r="DC8" s="800"/>
      <c r="DD8" s="800"/>
      <c r="DE8" s="800"/>
      <c r="DF8" s="801"/>
      <c r="DG8" s="799" t="s">
        <v>487</v>
      </c>
      <c r="DH8" s="800"/>
      <c r="DI8" s="800"/>
      <c r="DJ8" s="800"/>
      <c r="DK8" s="801"/>
      <c r="DL8" s="799" t="s">
        <v>487</v>
      </c>
      <c r="DM8" s="800"/>
      <c r="DN8" s="800"/>
      <c r="DO8" s="800"/>
      <c r="DP8" s="801"/>
      <c r="DQ8" s="799" t="s">
        <v>487</v>
      </c>
      <c r="DR8" s="800"/>
      <c r="DS8" s="800"/>
      <c r="DT8" s="800"/>
      <c r="DU8" s="801"/>
      <c r="DV8" s="802"/>
      <c r="DW8" s="803"/>
      <c r="DX8" s="803"/>
      <c r="DY8" s="803"/>
      <c r="DZ8" s="804"/>
      <c r="EA8" s="205"/>
    </row>
    <row r="9" spans="1:131" s="206" customFormat="1" ht="26.25" customHeight="1" x14ac:dyDescent="0.15">
      <c r="A9" s="212">
        <v>3</v>
      </c>
      <c r="B9" s="773" t="s">
        <v>361</v>
      </c>
      <c r="C9" s="774"/>
      <c r="D9" s="774"/>
      <c r="E9" s="774"/>
      <c r="F9" s="774"/>
      <c r="G9" s="774"/>
      <c r="H9" s="774"/>
      <c r="I9" s="774"/>
      <c r="J9" s="774"/>
      <c r="K9" s="774"/>
      <c r="L9" s="774"/>
      <c r="M9" s="774"/>
      <c r="N9" s="774"/>
      <c r="O9" s="774"/>
      <c r="P9" s="775"/>
      <c r="Q9" s="776">
        <v>23</v>
      </c>
      <c r="R9" s="777"/>
      <c r="S9" s="777"/>
      <c r="T9" s="777"/>
      <c r="U9" s="777"/>
      <c r="V9" s="777">
        <v>22</v>
      </c>
      <c r="W9" s="777"/>
      <c r="X9" s="777"/>
      <c r="Y9" s="777"/>
      <c r="Z9" s="777"/>
      <c r="AA9" s="777">
        <v>0</v>
      </c>
      <c r="AB9" s="777"/>
      <c r="AC9" s="777"/>
      <c r="AD9" s="777"/>
      <c r="AE9" s="778"/>
      <c r="AF9" s="779">
        <v>0</v>
      </c>
      <c r="AG9" s="780"/>
      <c r="AH9" s="780"/>
      <c r="AI9" s="780"/>
      <c r="AJ9" s="781"/>
      <c r="AK9" s="782">
        <v>0</v>
      </c>
      <c r="AL9" s="783"/>
      <c r="AM9" s="783"/>
      <c r="AN9" s="783"/>
      <c r="AO9" s="783"/>
      <c r="AP9" s="783" t="s">
        <v>487</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544</v>
      </c>
      <c r="BT9" s="787"/>
      <c r="BU9" s="787"/>
      <c r="BV9" s="787"/>
      <c r="BW9" s="787"/>
      <c r="BX9" s="787"/>
      <c r="BY9" s="787"/>
      <c r="BZ9" s="787"/>
      <c r="CA9" s="787"/>
      <c r="CB9" s="787"/>
      <c r="CC9" s="787"/>
      <c r="CD9" s="787"/>
      <c r="CE9" s="787"/>
      <c r="CF9" s="787"/>
      <c r="CG9" s="788"/>
      <c r="CH9" s="799">
        <v>2</v>
      </c>
      <c r="CI9" s="800"/>
      <c r="CJ9" s="800"/>
      <c r="CK9" s="800"/>
      <c r="CL9" s="801"/>
      <c r="CM9" s="799">
        <v>122</v>
      </c>
      <c r="CN9" s="800"/>
      <c r="CO9" s="800"/>
      <c r="CP9" s="800"/>
      <c r="CQ9" s="801"/>
      <c r="CR9" s="799">
        <v>3</v>
      </c>
      <c r="CS9" s="800"/>
      <c r="CT9" s="800"/>
      <c r="CU9" s="800"/>
      <c r="CV9" s="801"/>
      <c r="CW9" s="799" t="s">
        <v>487</v>
      </c>
      <c r="CX9" s="800"/>
      <c r="CY9" s="800"/>
      <c r="CZ9" s="800"/>
      <c r="DA9" s="801"/>
      <c r="DB9" s="799" t="s">
        <v>487</v>
      </c>
      <c r="DC9" s="800"/>
      <c r="DD9" s="800"/>
      <c r="DE9" s="800"/>
      <c r="DF9" s="801"/>
      <c r="DG9" s="799" t="s">
        <v>487</v>
      </c>
      <c r="DH9" s="800"/>
      <c r="DI9" s="800"/>
      <c r="DJ9" s="800"/>
      <c r="DK9" s="801"/>
      <c r="DL9" s="799" t="s">
        <v>487</v>
      </c>
      <c r="DM9" s="800"/>
      <c r="DN9" s="800"/>
      <c r="DO9" s="800"/>
      <c r="DP9" s="801"/>
      <c r="DQ9" s="799" t="s">
        <v>487</v>
      </c>
      <c r="DR9" s="800"/>
      <c r="DS9" s="800"/>
      <c r="DT9" s="800"/>
      <c r="DU9" s="801"/>
      <c r="DV9" s="802"/>
      <c r="DW9" s="803"/>
      <c r="DX9" s="803"/>
      <c r="DY9" s="803"/>
      <c r="DZ9" s="804"/>
      <c r="EA9" s="205"/>
    </row>
    <row r="10" spans="1:131" s="206" customFormat="1" ht="26.25" customHeight="1" x14ac:dyDescent="0.15">
      <c r="A10" s="212">
        <v>4</v>
      </c>
      <c r="B10" s="773" t="s">
        <v>362</v>
      </c>
      <c r="C10" s="774"/>
      <c r="D10" s="774"/>
      <c r="E10" s="774"/>
      <c r="F10" s="774"/>
      <c r="G10" s="774"/>
      <c r="H10" s="774"/>
      <c r="I10" s="774"/>
      <c r="J10" s="774"/>
      <c r="K10" s="774"/>
      <c r="L10" s="774"/>
      <c r="M10" s="774"/>
      <c r="N10" s="774"/>
      <c r="O10" s="774"/>
      <c r="P10" s="775"/>
      <c r="Q10" s="776">
        <v>12</v>
      </c>
      <c r="R10" s="777"/>
      <c r="S10" s="777"/>
      <c r="T10" s="777"/>
      <c r="U10" s="777"/>
      <c r="V10" s="777">
        <v>12</v>
      </c>
      <c r="W10" s="777"/>
      <c r="X10" s="777"/>
      <c r="Y10" s="777"/>
      <c r="Z10" s="777"/>
      <c r="AA10" s="777">
        <v>0</v>
      </c>
      <c r="AB10" s="777"/>
      <c r="AC10" s="777"/>
      <c r="AD10" s="777"/>
      <c r="AE10" s="778"/>
      <c r="AF10" s="779" t="s">
        <v>108</v>
      </c>
      <c r="AG10" s="780"/>
      <c r="AH10" s="780"/>
      <c r="AI10" s="780"/>
      <c r="AJ10" s="781"/>
      <c r="AK10" s="782">
        <v>4</v>
      </c>
      <c r="AL10" s="783"/>
      <c r="AM10" s="783"/>
      <c r="AN10" s="783"/>
      <c r="AO10" s="783"/>
      <c r="AP10" s="783" t="s">
        <v>487</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545</v>
      </c>
      <c r="BT10" s="787"/>
      <c r="BU10" s="787"/>
      <c r="BV10" s="787"/>
      <c r="BW10" s="787"/>
      <c r="BX10" s="787"/>
      <c r="BY10" s="787"/>
      <c r="BZ10" s="787"/>
      <c r="CA10" s="787"/>
      <c r="CB10" s="787"/>
      <c r="CC10" s="787"/>
      <c r="CD10" s="787"/>
      <c r="CE10" s="787"/>
      <c r="CF10" s="787"/>
      <c r="CG10" s="788"/>
      <c r="CH10" s="799">
        <v>15</v>
      </c>
      <c r="CI10" s="800"/>
      <c r="CJ10" s="800"/>
      <c r="CK10" s="800"/>
      <c r="CL10" s="801"/>
      <c r="CM10" s="799">
        <v>76</v>
      </c>
      <c r="CN10" s="800"/>
      <c r="CO10" s="800"/>
      <c r="CP10" s="800"/>
      <c r="CQ10" s="801"/>
      <c r="CR10" s="799">
        <v>10</v>
      </c>
      <c r="CS10" s="800"/>
      <c r="CT10" s="800"/>
      <c r="CU10" s="800"/>
      <c r="CV10" s="801"/>
      <c r="CW10" s="799" t="s">
        <v>487</v>
      </c>
      <c r="CX10" s="800"/>
      <c r="CY10" s="800"/>
      <c r="CZ10" s="800"/>
      <c r="DA10" s="801"/>
      <c r="DB10" s="799" t="s">
        <v>487</v>
      </c>
      <c r="DC10" s="800"/>
      <c r="DD10" s="800"/>
      <c r="DE10" s="800"/>
      <c r="DF10" s="801"/>
      <c r="DG10" s="799" t="s">
        <v>487</v>
      </c>
      <c r="DH10" s="800"/>
      <c r="DI10" s="800"/>
      <c r="DJ10" s="800"/>
      <c r="DK10" s="801"/>
      <c r="DL10" s="799" t="s">
        <v>487</v>
      </c>
      <c r="DM10" s="800"/>
      <c r="DN10" s="800"/>
      <c r="DO10" s="800"/>
      <c r="DP10" s="801"/>
      <c r="DQ10" s="799" t="s">
        <v>487</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546</v>
      </c>
      <c r="BT11" s="787"/>
      <c r="BU11" s="787"/>
      <c r="BV11" s="787"/>
      <c r="BW11" s="787"/>
      <c r="BX11" s="787"/>
      <c r="BY11" s="787"/>
      <c r="BZ11" s="787"/>
      <c r="CA11" s="787"/>
      <c r="CB11" s="787"/>
      <c r="CC11" s="787"/>
      <c r="CD11" s="787"/>
      <c r="CE11" s="787"/>
      <c r="CF11" s="787"/>
      <c r="CG11" s="788"/>
      <c r="CH11" s="799">
        <v>-3</v>
      </c>
      <c r="CI11" s="800"/>
      <c r="CJ11" s="800"/>
      <c r="CK11" s="800"/>
      <c r="CL11" s="801"/>
      <c r="CM11" s="799">
        <v>164</v>
      </c>
      <c r="CN11" s="800"/>
      <c r="CO11" s="800"/>
      <c r="CP11" s="800"/>
      <c r="CQ11" s="801"/>
      <c r="CR11" s="799">
        <v>150</v>
      </c>
      <c r="CS11" s="800"/>
      <c r="CT11" s="800"/>
      <c r="CU11" s="800"/>
      <c r="CV11" s="801"/>
      <c r="CW11" s="799">
        <v>20</v>
      </c>
      <c r="CX11" s="800"/>
      <c r="CY11" s="800"/>
      <c r="CZ11" s="800"/>
      <c r="DA11" s="801"/>
      <c r="DB11" s="799" t="s">
        <v>487</v>
      </c>
      <c r="DC11" s="800"/>
      <c r="DD11" s="800"/>
      <c r="DE11" s="800"/>
      <c r="DF11" s="801"/>
      <c r="DG11" s="799" t="s">
        <v>487</v>
      </c>
      <c r="DH11" s="800"/>
      <c r="DI11" s="800"/>
      <c r="DJ11" s="800"/>
      <c r="DK11" s="801"/>
      <c r="DL11" s="799" t="s">
        <v>487</v>
      </c>
      <c r="DM11" s="800"/>
      <c r="DN11" s="800"/>
      <c r="DO11" s="800"/>
      <c r="DP11" s="801"/>
      <c r="DQ11" s="799" t="s">
        <v>487</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547</v>
      </c>
      <c r="BT12" s="787"/>
      <c r="BU12" s="787"/>
      <c r="BV12" s="787"/>
      <c r="BW12" s="787"/>
      <c r="BX12" s="787"/>
      <c r="BY12" s="787"/>
      <c r="BZ12" s="787"/>
      <c r="CA12" s="787"/>
      <c r="CB12" s="787"/>
      <c r="CC12" s="787"/>
      <c r="CD12" s="787"/>
      <c r="CE12" s="787"/>
      <c r="CF12" s="787"/>
      <c r="CG12" s="788"/>
      <c r="CH12" s="799">
        <v>-25</v>
      </c>
      <c r="CI12" s="800"/>
      <c r="CJ12" s="800"/>
      <c r="CK12" s="800"/>
      <c r="CL12" s="801"/>
      <c r="CM12" s="799">
        <v>1</v>
      </c>
      <c r="CN12" s="800"/>
      <c r="CO12" s="800"/>
      <c r="CP12" s="800"/>
      <c r="CQ12" s="801"/>
      <c r="CR12" s="799">
        <v>9</v>
      </c>
      <c r="CS12" s="800"/>
      <c r="CT12" s="800"/>
      <c r="CU12" s="800"/>
      <c r="CV12" s="801"/>
      <c r="CW12" s="799" t="s">
        <v>487</v>
      </c>
      <c r="CX12" s="800"/>
      <c r="CY12" s="800"/>
      <c r="CZ12" s="800"/>
      <c r="DA12" s="801"/>
      <c r="DB12" s="799" t="s">
        <v>487</v>
      </c>
      <c r="DC12" s="800"/>
      <c r="DD12" s="800"/>
      <c r="DE12" s="800"/>
      <c r="DF12" s="801"/>
      <c r="DG12" s="799" t="s">
        <v>487</v>
      </c>
      <c r="DH12" s="800"/>
      <c r="DI12" s="800"/>
      <c r="DJ12" s="800"/>
      <c r="DK12" s="801"/>
      <c r="DL12" s="799" t="s">
        <v>487</v>
      </c>
      <c r="DM12" s="800"/>
      <c r="DN12" s="800"/>
      <c r="DO12" s="800"/>
      <c r="DP12" s="801"/>
      <c r="DQ12" s="799" t="s">
        <v>487</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548</v>
      </c>
      <c r="BT13" s="787"/>
      <c r="BU13" s="787"/>
      <c r="BV13" s="787"/>
      <c r="BW13" s="787"/>
      <c r="BX13" s="787"/>
      <c r="BY13" s="787"/>
      <c r="BZ13" s="787"/>
      <c r="CA13" s="787"/>
      <c r="CB13" s="787"/>
      <c r="CC13" s="787"/>
      <c r="CD13" s="787"/>
      <c r="CE13" s="787"/>
      <c r="CF13" s="787"/>
      <c r="CG13" s="788"/>
      <c r="CH13" s="799">
        <v>2</v>
      </c>
      <c r="CI13" s="800"/>
      <c r="CJ13" s="800"/>
      <c r="CK13" s="800"/>
      <c r="CL13" s="801"/>
      <c r="CM13" s="799">
        <v>116</v>
      </c>
      <c r="CN13" s="800"/>
      <c r="CO13" s="800"/>
      <c r="CP13" s="800"/>
      <c r="CQ13" s="801"/>
      <c r="CR13" s="799">
        <v>51</v>
      </c>
      <c r="CS13" s="800"/>
      <c r="CT13" s="800"/>
      <c r="CU13" s="800"/>
      <c r="CV13" s="801"/>
      <c r="CW13" s="799" t="s">
        <v>487</v>
      </c>
      <c r="CX13" s="800"/>
      <c r="CY13" s="800"/>
      <c r="CZ13" s="800"/>
      <c r="DA13" s="801"/>
      <c r="DB13" s="799" t="s">
        <v>487</v>
      </c>
      <c r="DC13" s="800"/>
      <c r="DD13" s="800"/>
      <c r="DE13" s="800"/>
      <c r="DF13" s="801"/>
      <c r="DG13" s="799" t="s">
        <v>487</v>
      </c>
      <c r="DH13" s="800"/>
      <c r="DI13" s="800"/>
      <c r="DJ13" s="800"/>
      <c r="DK13" s="801"/>
      <c r="DL13" s="799" t="s">
        <v>487</v>
      </c>
      <c r="DM13" s="800"/>
      <c r="DN13" s="800"/>
      <c r="DO13" s="800"/>
      <c r="DP13" s="801"/>
      <c r="DQ13" s="799" t="s">
        <v>487</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549</v>
      </c>
      <c r="BT14" s="787"/>
      <c r="BU14" s="787"/>
      <c r="BV14" s="787"/>
      <c r="BW14" s="787"/>
      <c r="BX14" s="787"/>
      <c r="BY14" s="787"/>
      <c r="BZ14" s="787"/>
      <c r="CA14" s="787"/>
      <c r="CB14" s="787"/>
      <c r="CC14" s="787"/>
      <c r="CD14" s="787"/>
      <c r="CE14" s="787"/>
      <c r="CF14" s="787"/>
      <c r="CG14" s="788"/>
      <c r="CH14" s="799">
        <v>23</v>
      </c>
      <c r="CI14" s="800"/>
      <c r="CJ14" s="800"/>
      <c r="CK14" s="800"/>
      <c r="CL14" s="801"/>
      <c r="CM14" s="799">
        <v>109</v>
      </c>
      <c r="CN14" s="800"/>
      <c r="CO14" s="800"/>
      <c r="CP14" s="800"/>
      <c r="CQ14" s="801"/>
      <c r="CR14" s="799">
        <v>25</v>
      </c>
      <c r="CS14" s="800"/>
      <c r="CT14" s="800"/>
      <c r="CU14" s="800"/>
      <c r="CV14" s="801"/>
      <c r="CW14" s="799" t="s">
        <v>487</v>
      </c>
      <c r="CX14" s="800"/>
      <c r="CY14" s="800"/>
      <c r="CZ14" s="800"/>
      <c r="DA14" s="801"/>
      <c r="DB14" s="799" t="s">
        <v>487</v>
      </c>
      <c r="DC14" s="800"/>
      <c r="DD14" s="800"/>
      <c r="DE14" s="800"/>
      <c r="DF14" s="801"/>
      <c r="DG14" s="799" t="s">
        <v>487</v>
      </c>
      <c r="DH14" s="800"/>
      <c r="DI14" s="800"/>
      <c r="DJ14" s="800"/>
      <c r="DK14" s="801"/>
      <c r="DL14" s="799" t="s">
        <v>487</v>
      </c>
      <c r="DM14" s="800"/>
      <c r="DN14" s="800"/>
      <c r="DO14" s="800"/>
      <c r="DP14" s="801"/>
      <c r="DQ14" s="799" t="s">
        <v>487</v>
      </c>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550</v>
      </c>
      <c r="BT15" s="787"/>
      <c r="BU15" s="787"/>
      <c r="BV15" s="787"/>
      <c r="BW15" s="787"/>
      <c r="BX15" s="787"/>
      <c r="BY15" s="787"/>
      <c r="BZ15" s="787"/>
      <c r="CA15" s="787"/>
      <c r="CB15" s="787"/>
      <c r="CC15" s="787"/>
      <c r="CD15" s="787"/>
      <c r="CE15" s="787"/>
      <c r="CF15" s="787"/>
      <c r="CG15" s="788"/>
      <c r="CH15" s="799">
        <v>6</v>
      </c>
      <c r="CI15" s="800"/>
      <c r="CJ15" s="800"/>
      <c r="CK15" s="800"/>
      <c r="CL15" s="801"/>
      <c r="CM15" s="799">
        <v>45</v>
      </c>
      <c r="CN15" s="800"/>
      <c r="CO15" s="800"/>
      <c r="CP15" s="800"/>
      <c r="CQ15" s="801"/>
      <c r="CR15" s="799">
        <v>10</v>
      </c>
      <c r="CS15" s="800"/>
      <c r="CT15" s="800"/>
      <c r="CU15" s="800"/>
      <c r="CV15" s="801"/>
      <c r="CW15" s="799" t="s">
        <v>487</v>
      </c>
      <c r="CX15" s="800"/>
      <c r="CY15" s="800"/>
      <c r="CZ15" s="800"/>
      <c r="DA15" s="801"/>
      <c r="DB15" s="799" t="s">
        <v>487</v>
      </c>
      <c r="DC15" s="800"/>
      <c r="DD15" s="800"/>
      <c r="DE15" s="800"/>
      <c r="DF15" s="801"/>
      <c r="DG15" s="799" t="s">
        <v>487</v>
      </c>
      <c r="DH15" s="800"/>
      <c r="DI15" s="800"/>
      <c r="DJ15" s="800"/>
      <c r="DK15" s="801"/>
      <c r="DL15" s="799" t="s">
        <v>487</v>
      </c>
      <c r="DM15" s="800"/>
      <c r="DN15" s="800"/>
      <c r="DO15" s="800"/>
      <c r="DP15" s="801"/>
      <c r="DQ15" s="799" t="s">
        <v>487</v>
      </c>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551</v>
      </c>
      <c r="BT16" s="787"/>
      <c r="BU16" s="787"/>
      <c r="BV16" s="787"/>
      <c r="BW16" s="787"/>
      <c r="BX16" s="787"/>
      <c r="BY16" s="787"/>
      <c r="BZ16" s="787"/>
      <c r="CA16" s="787"/>
      <c r="CB16" s="787"/>
      <c r="CC16" s="787"/>
      <c r="CD16" s="787"/>
      <c r="CE16" s="787"/>
      <c r="CF16" s="787"/>
      <c r="CG16" s="788"/>
      <c r="CH16" s="799">
        <v>-3</v>
      </c>
      <c r="CI16" s="800"/>
      <c r="CJ16" s="800"/>
      <c r="CK16" s="800"/>
      <c r="CL16" s="801"/>
      <c r="CM16" s="799">
        <v>48</v>
      </c>
      <c r="CN16" s="800"/>
      <c r="CO16" s="800"/>
      <c r="CP16" s="800"/>
      <c r="CQ16" s="801"/>
      <c r="CR16" s="799">
        <v>50</v>
      </c>
      <c r="CS16" s="800"/>
      <c r="CT16" s="800"/>
      <c r="CU16" s="800"/>
      <c r="CV16" s="801"/>
      <c r="CW16" s="799" t="s">
        <v>487</v>
      </c>
      <c r="CX16" s="800"/>
      <c r="CY16" s="800"/>
      <c r="CZ16" s="800"/>
      <c r="DA16" s="801"/>
      <c r="DB16" s="799" t="s">
        <v>487</v>
      </c>
      <c r="DC16" s="800"/>
      <c r="DD16" s="800"/>
      <c r="DE16" s="800"/>
      <c r="DF16" s="801"/>
      <c r="DG16" s="799" t="s">
        <v>487</v>
      </c>
      <c r="DH16" s="800"/>
      <c r="DI16" s="800"/>
      <c r="DJ16" s="800"/>
      <c r="DK16" s="801"/>
      <c r="DL16" s="799" t="s">
        <v>487</v>
      </c>
      <c r="DM16" s="800"/>
      <c r="DN16" s="800"/>
      <c r="DO16" s="800"/>
      <c r="DP16" s="801"/>
      <c r="DQ16" s="799" t="s">
        <v>487</v>
      </c>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552</v>
      </c>
      <c r="BT17" s="787"/>
      <c r="BU17" s="787"/>
      <c r="BV17" s="787"/>
      <c r="BW17" s="787"/>
      <c r="BX17" s="787"/>
      <c r="BY17" s="787"/>
      <c r="BZ17" s="787"/>
      <c r="CA17" s="787"/>
      <c r="CB17" s="787"/>
      <c r="CC17" s="787"/>
      <c r="CD17" s="787"/>
      <c r="CE17" s="787"/>
      <c r="CF17" s="787"/>
      <c r="CG17" s="788"/>
      <c r="CH17" s="799">
        <v>0</v>
      </c>
      <c r="CI17" s="800"/>
      <c r="CJ17" s="800"/>
      <c r="CK17" s="800"/>
      <c r="CL17" s="801"/>
      <c r="CM17" s="799">
        <v>33</v>
      </c>
      <c r="CN17" s="800"/>
      <c r="CO17" s="800"/>
      <c r="CP17" s="800"/>
      <c r="CQ17" s="801"/>
      <c r="CR17" s="799">
        <v>20</v>
      </c>
      <c r="CS17" s="800"/>
      <c r="CT17" s="800"/>
      <c r="CU17" s="800"/>
      <c r="CV17" s="801"/>
      <c r="CW17" s="799" t="s">
        <v>487</v>
      </c>
      <c r="CX17" s="800"/>
      <c r="CY17" s="800"/>
      <c r="CZ17" s="800"/>
      <c r="DA17" s="801"/>
      <c r="DB17" s="799" t="s">
        <v>487</v>
      </c>
      <c r="DC17" s="800"/>
      <c r="DD17" s="800"/>
      <c r="DE17" s="800"/>
      <c r="DF17" s="801"/>
      <c r="DG17" s="799" t="s">
        <v>487</v>
      </c>
      <c r="DH17" s="800"/>
      <c r="DI17" s="800"/>
      <c r="DJ17" s="800"/>
      <c r="DK17" s="801"/>
      <c r="DL17" s="799" t="s">
        <v>487</v>
      </c>
      <c r="DM17" s="800"/>
      <c r="DN17" s="800"/>
      <c r="DO17" s="800"/>
      <c r="DP17" s="801"/>
      <c r="DQ17" s="799" t="s">
        <v>487</v>
      </c>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32127</v>
      </c>
      <c r="R23" s="812"/>
      <c r="S23" s="812"/>
      <c r="T23" s="812"/>
      <c r="U23" s="812"/>
      <c r="V23" s="812">
        <v>31143</v>
      </c>
      <c r="W23" s="812"/>
      <c r="X23" s="812"/>
      <c r="Y23" s="812"/>
      <c r="Z23" s="812"/>
      <c r="AA23" s="812">
        <v>984</v>
      </c>
      <c r="AB23" s="812"/>
      <c r="AC23" s="812"/>
      <c r="AD23" s="812"/>
      <c r="AE23" s="813"/>
      <c r="AF23" s="814">
        <v>921</v>
      </c>
      <c r="AG23" s="812"/>
      <c r="AH23" s="812"/>
      <c r="AI23" s="812"/>
      <c r="AJ23" s="815"/>
      <c r="AK23" s="816"/>
      <c r="AL23" s="817"/>
      <c r="AM23" s="817"/>
      <c r="AN23" s="817"/>
      <c r="AO23" s="817"/>
      <c r="AP23" s="812">
        <v>39579</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342</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4899</v>
      </c>
      <c r="R28" s="841"/>
      <c r="S28" s="841"/>
      <c r="T28" s="841"/>
      <c r="U28" s="841"/>
      <c r="V28" s="841">
        <v>4893</v>
      </c>
      <c r="W28" s="841"/>
      <c r="X28" s="841"/>
      <c r="Y28" s="841"/>
      <c r="Z28" s="841"/>
      <c r="AA28" s="841">
        <v>6</v>
      </c>
      <c r="AB28" s="841"/>
      <c r="AC28" s="841"/>
      <c r="AD28" s="841"/>
      <c r="AE28" s="842"/>
      <c r="AF28" s="843">
        <v>6</v>
      </c>
      <c r="AG28" s="841"/>
      <c r="AH28" s="841"/>
      <c r="AI28" s="841"/>
      <c r="AJ28" s="844"/>
      <c r="AK28" s="845">
        <v>303</v>
      </c>
      <c r="AL28" s="836"/>
      <c r="AM28" s="836"/>
      <c r="AN28" s="836"/>
      <c r="AO28" s="836"/>
      <c r="AP28" s="836" t="s">
        <v>487</v>
      </c>
      <c r="AQ28" s="836"/>
      <c r="AR28" s="836"/>
      <c r="AS28" s="836"/>
      <c r="AT28" s="836"/>
      <c r="AU28" s="836" t="s">
        <v>487</v>
      </c>
      <c r="AV28" s="836"/>
      <c r="AW28" s="836"/>
      <c r="AX28" s="836"/>
      <c r="AY28" s="836"/>
      <c r="AZ28" s="837" t="s">
        <v>487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93</v>
      </c>
      <c r="R29" s="777"/>
      <c r="S29" s="777"/>
      <c r="T29" s="777"/>
      <c r="U29" s="777"/>
      <c r="V29" s="777">
        <v>93</v>
      </c>
      <c r="W29" s="777"/>
      <c r="X29" s="777"/>
      <c r="Y29" s="777"/>
      <c r="Z29" s="777"/>
      <c r="AA29" s="777">
        <v>0</v>
      </c>
      <c r="AB29" s="777"/>
      <c r="AC29" s="777"/>
      <c r="AD29" s="777"/>
      <c r="AE29" s="778"/>
      <c r="AF29" s="779">
        <v>0</v>
      </c>
      <c r="AG29" s="780"/>
      <c r="AH29" s="780"/>
      <c r="AI29" s="780"/>
      <c r="AJ29" s="781"/>
      <c r="AK29" s="848">
        <v>0</v>
      </c>
      <c r="AL29" s="849"/>
      <c r="AM29" s="849"/>
      <c r="AN29" s="849"/>
      <c r="AO29" s="849"/>
      <c r="AP29" s="849" t="s">
        <v>487</v>
      </c>
      <c r="AQ29" s="849"/>
      <c r="AR29" s="849"/>
      <c r="AS29" s="849"/>
      <c r="AT29" s="849"/>
      <c r="AU29" s="849" t="s">
        <v>487</v>
      </c>
      <c r="AV29" s="849"/>
      <c r="AW29" s="849"/>
      <c r="AX29" s="849"/>
      <c r="AY29" s="849"/>
      <c r="AZ29" s="850" t="s">
        <v>487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598</v>
      </c>
      <c r="R30" s="777"/>
      <c r="S30" s="777"/>
      <c r="T30" s="777"/>
      <c r="U30" s="777"/>
      <c r="V30" s="777">
        <v>597</v>
      </c>
      <c r="W30" s="777"/>
      <c r="X30" s="777"/>
      <c r="Y30" s="777"/>
      <c r="Z30" s="777"/>
      <c r="AA30" s="777">
        <v>1</v>
      </c>
      <c r="AB30" s="777"/>
      <c r="AC30" s="777"/>
      <c r="AD30" s="777"/>
      <c r="AE30" s="778"/>
      <c r="AF30" s="779">
        <v>1</v>
      </c>
      <c r="AG30" s="780"/>
      <c r="AH30" s="780"/>
      <c r="AI30" s="780"/>
      <c r="AJ30" s="781"/>
      <c r="AK30" s="848">
        <v>227</v>
      </c>
      <c r="AL30" s="849"/>
      <c r="AM30" s="849"/>
      <c r="AN30" s="849"/>
      <c r="AO30" s="849"/>
      <c r="AP30" s="849" t="s">
        <v>487</v>
      </c>
      <c r="AQ30" s="849"/>
      <c r="AR30" s="849"/>
      <c r="AS30" s="849"/>
      <c r="AT30" s="849"/>
      <c r="AU30" s="849" t="s">
        <v>487</v>
      </c>
      <c r="AV30" s="849"/>
      <c r="AW30" s="849"/>
      <c r="AX30" s="849"/>
      <c r="AY30" s="849"/>
      <c r="AZ30" s="850" t="s">
        <v>487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6299</v>
      </c>
      <c r="R31" s="777"/>
      <c r="S31" s="777"/>
      <c r="T31" s="777"/>
      <c r="U31" s="777"/>
      <c r="V31" s="777">
        <v>6159</v>
      </c>
      <c r="W31" s="777"/>
      <c r="X31" s="777"/>
      <c r="Y31" s="777"/>
      <c r="Z31" s="777"/>
      <c r="AA31" s="777">
        <v>140</v>
      </c>
      <c r="AB31" s="777"/>
      <c r="AC31" s="777"/>
      <c r="AD31" s="777"/>
      <c r="AE31" s="778"/>
      <c r="AF31" s="779">
        <v>140</v>
      </c>
      <c r="AG31" s="780"/>
      <c r="AH31" s="780"/>
      <c r="AI31" s="780"/>
      <c r="AJ31" s="781"/>
      <c r="AK31" s="848">
        <v>886</v>
      </c>
      <c r="AL31" s="849"/>
      <c r="AM31" s="849"/>
      <c r="AN31" s="849"/>
      <c r="AO31" s="849"/>
      <c r="AP31" s="849" t="s">
        <v>487</v>
      </c>
      <c r="AQ31" s="849"/>
      <c r="AR31" s="849"/>
      <c r="AS31" s="849"/>
      <c r="AT31" s="849"/>
      <c r="AU31" s="849" t="s">
        <v>487</v>
      </c>
      <c r="AV31" s="849"/>
      <c r="AW31" s="849"/>
      <c r="AX31" s="849"/>
      <c r="AY31" s="849"/>
      <c r="AZ31" s="850" t="s">
        <v>487</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41</v>
      </c>
      <c r="R32" s="777"/>
      <c r="S32" s="777"/>
      <c r="T32" s="777"/>
      <c r="U32" s="777"/>
      <c r="V32" s="777">
        <v>41</v>
      </c>
      <c r="W32" s="777"/>
      <c r="X32" s="777"/>
      <c r="Y32" s="777"/>
      <c r="Z32" s="777"/>
      <c r="AA32" s="777">
        <v>0</v>
      </c>
      <c r="AB32" s="777"/>
      <c r="AC32" s="777"/>
      <c r="AD32" s="777"/>
      <c r="AE32" s="778"/>
      <c r="AF32" s="779" t="s">
        <v>381</v>
      </c>
      <c r="AG32" s="780"/>
      <c r="AH32" s="780"/>
      <c r="AI32" s="780"/>
      <c r="AJ32" s="781"/>
      <c r="AK32" s="848">
        <v>5</v>
      </c>
      <c r="AL32" s="849"/>
      <c r="AM32" s="849"/>
      <c r="AN32" s="849"/>
      <c r="AO32" s="849"/>
      <c r="AP32" s="849" t="s">
        <v>487</v>
      </c>
      <c r="AQ32" s="849"/>
      <c r="AR32" s="849"/>
      <c r="AS32" s="849"/>
      <c r="AT32" s="849"/>
      <c r="AU32" s="849" t="s">
        <v>487</v>
      </c>
      <c r="AV32" s="849"/>
      <c r="AW32" s="849"/>
      <c r="AX32" s="849"/>
      <c r="AY32" s="849"/>
      <c r="AZ32" s="850" t="s">
        <v>487</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382</v>
      </c>
      <c r="C33" s="774"/>
      <c r="D33" s="774"/>
      <c r="E33" s="774"/>
      <c r="F33" s="774"/>
      <c r="G33" s="774"/>
      <c r="H33" s="774"/>
      <c r="I33" s="774"/>
      <c r="J33" s="774"/>
      <c r="K33" s="774"/>
      <c r="L33" s="774"/>
      <c r="M33" s="774"/>
      <c r="N33" s="774"/>
      <c r="O33" s="774"/>
      <c r="P33" s="775"/>
      <c r="Q33" s="776">
        <v>818</v>
      </c>
      <c r="R33" s="777"/>
      <c r="S33" s="777"/>
      <c r="T33" s="777"/>
      <c r="U33" s="777"/>
      <c r="V33" s="777">
        <v>760</v>
      </c>
      <c r="W33" s="777"/>
      <c r="X33" s="777"/>
      <c r="Y33" s="777"/>
      <c r="Z33" s="777"/>
      <c r="AA33" s="777">
        <v>58</v>
      </c>
      <c r="AB33" s="777"/>
      <c r="AC33" s="777"/>
      <c r="AD33" s="777"/>
      <c r="AE33" s="778"/>
      <c r="AF33" s="779">
        <v>1418</v>
      </c>
      <c r="AG33" s="780"/>
      <c r="AH33" s="780"/>
      <c r="AI33" s="780"/>
      <c r="AJ33" s="781"/>
      <c r="AK33" s="848">
        <v>256</v>
      </c>
      <c r="AL33" s="849"/>
      <c r="AM33" s="849"/>
      <c r="AN33" s="849"/>
      <c r="AO33" s="849"/>
      <c r="AP33" s="849">
        <v>3083</v>
      </c>
      <c r="AQ33" s="849"/>
      <c r="AR33" s="849"/>
      <c r="AS33" s="849"/>
      <c r="AT33" s="849"/>
      <c r="AU33" s="849">
        <v>1436</v>
      </c>
      <c r="AV33" s="849"/>
      <c r="AW33" s="849"/>
      <c r="AX33" s="849"/>
      <c r="AY33" s="849"/>
      <c r="AZ33" s="850" t="s">
        <v>487</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384</v>
      </c>
      <c r="C34" s="774"/>
      <c r="D34" s="774"/>
      <c r="E34" s="774"/>
      <c r="F34" s="774"/>
      <c r="G34" s="774"/>
      <c r="H34" s="774"/>
      <c r="I34" s="774"/>
      <c r="J34" s="774"/>
      <c r="K34" s="774"/>
      <c r="L34" s="774"/>
      <c r="M34" s="774"/>
      <c r="N34" s="774"/>
      <c r="O34" s="774"/>
      <c r="P34" s="775"/>
      <c r="Q34" s="776">
        <v>1315</v>
      </c>
      <c r="R34" s="777"/>
      <c r="S34" s="777"/>
      <c r="T34" s="777"/>
      <c r="U34" s="777"/>
      <c r="V34" s="777">
        <v>1262</v>
      </c>
      <c r="W34" s="777"/>
      <c r="X34" s="777"/>
      <c r="Y34" s="777"/>
      <c r="Z34" s="777"/>
      <c r="AA34" s="777">
        <v>53</v>
      </c>
      <c r="AB34" s="777"/>
      <c r="AC34" s="777"/>
      <c r="AD34" s="777"/>
      <c r="AE34" s="778"/>
      <c r="AF34" s="779">
        <v>252</v>
      </c>
      <c r="AG34" s="780"/>
      <c r="AH34" s="780"/>
      <c r="AI34" s="780"/>
      <c r="AJ34" s="781"/>
      <c r="AK34" s="848">
        <v>176</v>
      </c>
      <c r="AL34" s="849"/>
      <c r="AM34" s="849"/>
      <c r="AN34" s="849"/>
      <c r="AO34" s="849"/>
      <c r="AP34" s="849">
        <v>391</v>
      </c>
      <c r="AQ34" s="849"/>
      <c r="AR34" s="849"/>
      <c r="AS34" s="849"/>
      <c r="AT34" s="849"/>
      <c r="AU34" s="849">
        <v>255</v>
      </c>
      <c r="AV34" s="849"/>
      <c r="AW34" s="849"/>
      <c r="AX34" s="849"/>
      <c r="AY34" s="849"/>
      <c r="AZ34" s="850" t="s">
        <v>487</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385</v>
      </c>
      <c r="C35" s="774"/>
      <c r="D35" s="774"/>
      <c r="E35" s="774"/>
      <c r="F35" s="774"/>
      <c r="G35" s="774"/>
      <c r="H35" s="774"/>
      <c r="I35" s="774"/>
      <c r="J35" s="774"/>
      <c r="K35" s="774"/>
      <c r="L35" s="774"/>
      <c r="M35" s="774"/>
      <c r="N35" s="774"/>
      <c r="O35" s="774"/>
      <c r="P35" s="775"/>
      <c r="Q35" s="776">
        <v>856</v>
      </c>
      <c r="R35" s="777"/>
      <c r="S35" s="777"/>
      <c r="T35" s="777"/>
      <c r="U35" s="777"/>
      <c r="V35" s="777">
        <v>854</v>
      </c>
      <c r="W35" s="777"/>
      <c r="X35" s="777"/>
      <c r="Y35" s="777"/>
      <c r="Z35" s="777"/>
      <c r="AA35" s="777">
        <v>2</v>
      </c>
      <c r="AB35" s="777"/>
      <c r="AC35" s="777"/>
      <c r="AD35" s="777"/>
      <c r="AE35" s="778"/>
      <c r="AF35" s="779">
        <v>2</v>
      </c>
      <c r="AG35" s="780"/>
      <c r="AH35" s="780"/>
      <c r="AI35" s="780"/>
      <c r="AJ35" s="781"/>
      <c r="AK35" s="848">
        <v>432</v>
      </c>
      <c r="AL35" s="849"/>
      <c r="AM35" s="849"/>
      <c r="AN35" s="849"/>
      <c r="AO35" s="849"/>
      <c r="AP35" s="849">
        <v>5649</v>
      </c>
      <c r="AQ35" s="849"/>
      <c r="AR35" s="849"/>
      <c r="AS35" s="849"/>
      <c r="AT35" s="849"/>
      <c r="AU35" s="849">
        <v>5158</v>
      </c>
      <c r="AV35" s="849"/>
      <c r="AW35" s="849"/>
      <c r="AX35" s="849"/>
      <c r="AY35" s="849"/>
      <c r="AZ35" s="850" t="s">
        <v>487</v>
      </c>
      <c r="BA35" s="850"/>
      <c r="BB35" s="850"/>
      <c r="BC35" s="850"/>
      <c r="BD35" s="850"/>
      <c r="BE35" s="846" t="s">
        <v>386</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387</v>
      </c>
      <c r="C36" s="774"/>
      <c r="D36" s="774"/>
      <c r="E36" s="774"/>
      <c r="F36" s="774"/>
      <c r="G36" s="774"/>
      <c r="H36" s="774"/>
      <c r="I36" s="774"/>
      <c r="J36" s="774"/>
      <c r="K36" s="774"/>
      <c r="L36" s="774"/>
      <c r="M36" s="774"/>
      <c r="N36" s="774"/>
      <c r="O36" s="774"/>
      <c r="P36" s="775"/>
      <c r="Q36" s="776">
        <v>379</v>
      </c>
      <c r="R36" s="777"/>
      <c r="S36" s="777"/>
      <c r="T36" s="777"/>
      <c r="U36" s="777"/>
      <c r="V36" s="777">
        <v>379</v>
      </c>
      <c r="W36" s="777"/>
      <c r="X36" s="777"/>
      <c r="Y36" s="777"/>
      <c r="Z36" s="777"/>
      <c r="AA36" s="777">
        <v>1</v>
      </c>
      <c r="AB36" s="777"/>
      <c r="AC36" s="777"/>
      <c r="AD36" s="777"/>
      <c r="AE36" s="778"/>
      <c r="AF36" s="779">
        <v>1</v>
      </c>
      <c r="AG36" s="780"/>
      <c r="AH36" s="780"/>
      <c r="AI36" s="780"/>
      <c r="AJ36" s="781"/>
      <c r="AK36" s="848">
        <v>278</v>
      </c>
      <c r="AL36" s="849"/>
      <c r="AM36" s="849"/>
      <c r="AN36" s="849"/>
      <c r="AO36" s="849"/>
      <c r="AP36" s="849">
        <v>3286</v>
      </c>
      <c r="AQ36" s="849"/>
      <c r="AR36" s="849"/>
      <c r="AS36" s="849"/>
      <c r="AT36" s="849"/>
      <c r="AU36" s="849">
        <v>3286</v>
      </c>
      <c r="AV36" s="849"/>
      <c r="AW36" s="849"/>
      <c r="AX36" s="849"/>
      <c r="AY36" s="849"/>
      <c r="AZ36" s="850" t="s">
        <v>487</v>
      </c>
      <c r="BA36" s="850"/>
      <c r="BB36" s="850"/>
      <c r="BC36" s="850"/>
      <c r="BD36" s="850"/>
      <c r="BE36" s="846" t="s">
        <v>386</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t="s">
        <v>388</v>
      </c>
      <c r="C37" s="774"/>
      <c r="D37" s="774"/>
      <c r="E37" s="774"/>
      <c r="F37" s="774"/>
      <c r="G37" s="774"/>
      <c r="H37" s="774"/>
      <c r="I37" s="774"/>
      <c r="J37" s="774"/>
      <c r="K37" s="774"/>
      <c r="L37" s="774"/>
      <c r="M37" s="774"/>
      <c r="N37" s="774"/>
      <c r="O37" s="774"/>
      <c r="P37" s="775"/>
      <c r="Q37" s="776">
        <v>203</v>
      </c>
      <c r="R37" s="777"/>
      <c r="S37" s="777"/>
      <c r="T37" s="777"/>
      <c r="U37" s="777"/>
      <c r="V37" s="777">
        <v>202</v>
      </c>
      <c r="W37" s="777"/>
      <c r="X37" s="777"/>
      <c r="Y37" s="777"/>
      <c r="Z37" s="777"/>
      <c r="AA37" s="777">
        <v>1</v>
      </c>
      <c r="AB37" s="777"/>
      <c r="AC37" s="777"/>
      <c r="AD37" s="777"/>
      <c r="AE37" s="778"/>
      <c r="AF37" s="779">
        <v>1</v>
      </c>
      <c r="AG37" s="780"/>
      <c r="AH37" s="780"/>
      <c r="AI37" s="780"/>
      <c r="AJ37" s="781"/>
      <c r="AK37" s="848">
        <v>58</v>
      </c>
      <c r="AL37" s="849"/>
      <c r="AM37" s="849"/>
      <c r="AN37" s="849"/>
      <c r="AO37" s="849"/>
      <c r="AP37" s="849">
        <v>443</v>
      </c>
      <c r="AQ37" s="849"/>
      <c r="AR37" s="849"/>
      <c r="AS37" s="849"/>
      <c r="AT37" s="849"/>
      <c r="AU37" s="849">
        <v>427</v>
      </c>
      <c r="AV37" s="849"/>
      <c r="AW37" s="849"/>
      <c r="AX37" s="849"/>
      <c r="AY37" s="849"/>
      <c r="AZ37" s="850" t="s">
        <v>487</v>
      </c>
      <c r="BA37" s="850"/>
      <c r="BB37" s="850"/>
      <c r="BC37" s="850"/>
      <c r="BD37" s="850"/>
      <c r="BE37" s="846" t="s">
        <v>386</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t="s">
        <v>389</v>
      </c>
      <c r="C38" s="774"/>
      <c r="D38" s="774"/>
      <c r="E38" s="774"/>
      <c r="F38" s="774"/>
      <c r="G38" s="774"/>
      <c r="H38" s="774"/>
      <c r="I38" s="774"/>
      <c r="J38" s="774"/>
      <c r="K38" s="774"/>
      <c r="L38" s="774"/>
      <c r="M38" s="774"/>
      <c r="N38" s="774"/>
      <c r="O38" s="774"/>
      <c r="P38" s="775"/>
      <c r="Q38" s="776">
        <v>321</v>
      </c>
      <c r="R38" s="777"/>
      <c r="S38" s="777"/>
      <c r="T38" s="777"/>
      <c r="U38" s="777"/>
      <c r="V38" s="777">
        <v>315</v>
      </c>
      <c r="W38" s="777"/>
      <c r="X38" s="777"/>
      <c r="Y38" s="777"/>
      <c r="Z38" s="777"/>
      <c r="AA38" s="777">
        <v>6</v>
      </c>
      <c r="AB38" s="777"/>
      <c r="AC38" s="777"/>
      <c r="AD38" s="777"/>
      <c r="AE38" s="778"/>
      <c r="AF38" s="779">
        <v>6</v>
      </c>
      <c r="AG38" s="780"/>
      <c r="AH38" s="780"/>
      <c r="AI38" s="780"/>
      <c r="AJ38" s="781"/>
      <c r="AK38" s="848">
        <v>167</v>
      </c>
      <c r="AL38" s="849"/>
      <c r="AM38" s="849"/>
      <c r="AN38" s="849"/>
      <c r="AO38" s="849"/>
      <c r="AP38" s="849">
        <v>1858</v>
      </c>
      <c r="AQ38" s="849"/>
      <c r="AR38" s="849"/>
      <c r="AS38" s="849"/>
      <c r="AT38" s="849"/>
      <c r="AU38" s="849">
        <v>1454</v>
      </c>
      <c r="AV38" s="849"/>
      <c r="AW38" s="849"/>
      <c r="AX38" s="849"/>
      <c r="AY38" s="849"/>
      <c r="AZ38" s="850" t="s">
        <v>487</v>
      </c>
      <c r="BA38" s="850"/>
      <c r="BB38" s="850"/>
      <c r="BC38" s="850"/>
      <c r="BD38" s="850"/>
      <c r="BE38" s="846" t="s">
        <v>386</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t="s">
        <v>390</v>
      </c>
      <c r="C39" s="774"/>
      <c r="D39" s="774"/>
      <c r="E39" s="774"/>
      <c r="F39" s="774"/>
      <c r="G39" s="774"/>
      <c r="H39" s="774"/>
      <c r="I39" s="774"/>
      <c r="J39" s="774"/>
      <c r="K39" s="774"/>
      <c r="L39" s="774"/>
      <c r="M39" s="774"/>
      <c r="N39" s="774"/>
      <c r="O39" s="774"/>
      <c r="P39" s="775"/>
      <c r="Q39" s="776">
        <v>0</v>
      </c>
      <c r="R39" s="777"/>
      <c r="S39" s="777"/>
      <c r="T39" s="777"/>
      <c r="U39" s="777"/>
      <c r="V39" s="777">
        <v>0</v>
      </c>
      <c r="W39" s="777"/>
      <c r="X39" s="777"/>
      <c r="Y39" s="777"/>
      <c r="Z39" s="777"/>
      <c r="AA39" s="777">
        <v>0</v>
      </c>
      <c r="AB39" s="777"/>
      <c r="AC39" s="777"/>
      <c r="AD39" s="777"/>
      <c r="AE39" s="778"/>
      <c r="AF39" s="779">
        <v>2</v>
      </c>
      <c r="AG39" s="780"/>
      <c r="AH39" s="780"/>
      <c r="AI39" s="780"/>
      <c r="AJ39" s="781"/>
      <c r="AK39" s="848">
        <v>72</v>
      </c>
      <c r="AL39" s="849"/>
      <c r="AM39" s="849"/>
      <c r="AN39" s="849"/>
      <c r="AO39" s="849"/>
      <c r="AP39" s="849" t="s">
        <v>487</v>
      </c>
      <c r="AQ39" s="849"/>
      <c r="AR39" s="849"/>
      <c r="AS39" s="849"/>
      <c r="AT39" s="849"/>
      <c r="AU39" s="849" t="s">
        <v>487</v>
      </c>
      <c r="AV39" s="849"/>
      <c r="AW39" s="849"/>
      <c r="AX39" s="849"/>
      <c r="AY39" s="849"/>
      <c r="AZ39" s="850" t="s">
        <v>487</v>
      </c>
      <c r="BA39" s="850"/>
      <c r="BB39" s="850"/>
      <c r="BC39" s="850"/>
      <c r="BD39" s="850"/>
      <c r="BE39" s="846" t="s">
        <v>386</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t="s">
        <v>391</v>
      </c>
      <c r="C40" s="774"/>
      <c r="D40" s="774"/>
      <c r="E40" s="774"/>
      <c r="F40" s="774"/>
      <c r="G40" s="774"/>
      <c r="H40" s="774"/>
      <c r="I40" s="774"/>
      <c r="J40" s="774"/>
      <c r="K40" s="774"/>
      <c r="L40" s="774"/>
      <c r="M40" s="774"/>
      <c r="N40" s="774"/>
      <c r="O40" s="774"/>
      <c r="P40" s="775"/>
      <c r="Q40" s="776">
        <v>12</v>
      </c>
      <c r="R40" s="777"/>
      <c r="S40" s="777"/>
      <c r="T40" s="777"/>
      <c r="U40" s="777"/>
      <c r="V40" s="777">
        <v>11</v>
      </c>
      <c r="W40" s="777"/>
      <c r="X40" s="777"/>
      <c r="Y40" s="777"/>
      <c r="Z40" s="777"/>
      <c r="AA40" s="777">
        <v>1</v>
      </c>
      <c r="AB40" s="777"/>
      <c r="AC40" s="777"/>
      <c r="AD40" s="777"/>
      <c r="AE40" s="778"/>
      <c r="AF40" s="779">
        <v>113</v>
      </c>
      <c r="AG40" s="780"/>
      <c r="AH40" s="780"/>
      <c r="AI40" s="780"/>
      <c r="AJ40" s="781"/>
      <c r="AK40" s="848">
        <v>0</v>
      </c>
      <c r="AL40" s="849"/>
      <c r="AM40" s="849"/>
      <c r="AN40" s="849"/>
      <c r="AO40" s="849"/>
      <c r="AP40" s="849" t="s">
        <v>487</v>
      </c>
      <c r="AQ40" s="849"/>
      <c r="AR40" s="849"/>
      <c r="AS40" s="849"/>
      <c r="AT40" s="849"/>
      <c r="AU40" s="849" t="s">
        <v>487</v>
      </c>
      <c r="AV40" s="849"/>
      <c r="AW40" s="849"/>
      <c r="AX40" s="849"/>
      <c r="AY40" s="849"/>
      <c r="AZ40" s="850" t="s">
        <v>487</v>
      </c>
      <c r="BA40" s="850"/>
      <c r="BB40" s="850"/>
      <c r="BC40" s="850"/>
      <c r="BD40" s="850"/>
      <c r="BE40" s="846" t="s">
        <v>386</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393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1942</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395</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396</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c r="C68" s="888"/>
      <c r="D68" s="888"/>
      <c r="E68" s="888"/>
      <c r="F68" s="888"/>
      <c r="G68" s="888"/>
      <c r="H68" s="888"/>
      <c r="I68" s="888"/>
      <c r="J68" s="888"/>
      <c r="K68" s="888"/>
      <c r="L68" s="888"/>
      <c r="M68" s="888"/>
      <c r="N68" s="888"/>
      <c r="O68" s="888"/>
      <c r="P68" s="889"/>
      <c r="Q68" s="890"/>
      <c r="R68" s="884"/>
      <c r="S68" s="884"/>
      <c r="T68" s="884"/>
      <c r="U68" s="884"/>
      <c r="V68" s="884"/>
      <c r="W68" s="884"/>
      <c r="X68" s="884"/>
      <c r="Y68" s="884"/>
      <c r="Z68" s="884"/>
      <c r="AA68" s="884"/>
      <c r="AB68" s="884"/>
      <c r="AC68" s="884"/>
      <c r="AD68" s="884"/>
      <c r="AE68" s="884"/>
      <c r="AF68" s="884"/>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c r="C69" s="892"/>
      <c r="D69" s="892"/>
      <c r="E69" s="892"/>
      <c r="F69" s="892"/>
      <c r="G69" s="892"/>
      <c r="H69" s="892"/>
      <c r="I69" s="892"/>
      <c r="J69" s="892"/>
      <c r="K69" s="892"/>
      <c r="L69" s="892"/>
      <c r="M69" s="892"/>
      <c r="N69" s="892"/>
      <c r="O69" s="892"/>
      <c r="P69" s="893"/>
      <c r="Q69" s="894"/>
      <c r="R69" s="849"/>
      <c r="S69" s="849"/>
      <c r="T69" s="849"/>
      <c r="U69" s="849"/>
      <c r="V69" s="849"/>
      <c r="W69" s="849"/>
      <c r="X69" s="849"/>
      <c r="Y69" s="849"/>
      <c r="Z69" s="849"/>
      <c r="AA69" s="849"/>
      <c r="AB69" s="849"/>
      <c r="AC69" s="849"/>
      <c r="AD69" s="849"/>
      <c r="AE69" s="849"/>
      <c r="AF69" s="849"/>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288</v>
      </c>
      <c r="CS102" s="868"/>
      <c r="CT102" s="868"/>
      <c r="CU102" s="868"/>
      <c r="CV102" s="911"/>
      <c r="CW102" s="910">
        <v>20</v>
      </c>
      <c r="CX102" s="868"/>
      <c r="CY102" s="868"/>
      <c r="CZ102" s="868"/>
      <c r="DA102" s="911"/>
      <c r="DB102" s="910" t="s">
        <v>487</v>
      </c>
      <c r="DC102" s="868"/>
      <c r="DD102" s="868"/>
      <c r="DE102" s="868"/>
      <c r="DF102" s="911"/>
      <c r="DG102" s="910" t="s">
        <v>487</v>
      </c>
      <c r="DH102" s="868"/>
      <c r="DI102" s="868"/>
      <c r="DJ102" s="868"/>
      <c r="DK102" s="911"/>
      <c r="DL102" s="910" t="s">
        <v>487</v>
      </c>
      <c r="DM102" s="868"/>
      <c r="DN102" s="868"/>
      <c r="DO102" s="868"/>
      <c r="DP102" s="911"/>
      <c r="DQ102" s="910" t="s">
        <v>487</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406</v>
      </c>
      <c r="AB109" s="913"/>
      <c r="AC109" s="913"/>
      <c r="AD109" s="913"/>
      <c r="AE109" s="914"/>
      <c r="AF109" s="912" t="s">
        <v>282</v>
      </c>
      <c r="AG109" s="913"/>
      <c r="AH109" s="913"/>
      <c r="AI109" s="913"/>
      <c r="AJ109" s="914"/>
      <c r="AK109" s="912" t="s">
        <v>281</v>
      </c>
      <c r="AL109" s="913"/>
      <c r="AM109" s="913"/>
      <c r="AN109" s="913"/>
      <c r="AO109" s="914"/>
      <c r="AP109" s="912" t="s">
        <v>407</v>
      </c>
      <c r="AQ109" s="913"/>
      <c r="AR109" s="913"/>
      <c r="AS109" s="913"/>
      <c r="AT109" s="915"/>
      <c r="AU109" s="934" t="s">
        <v>405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406</v>
      </c>
      <c r="BR109" s="913"/>
      <c r="BS109" s="913"/>
      <c r="BT109" s="913"/>
      <c r="BU109" s="914"/>
      <c r="BV109" s="912" t="s">
        <v>282</v>
      </c>
      <c r="BW109" s="913"/>
      <c r="BX109" s="913"/>
      <c r="BY109" s="913"/>
      <c r="BZ109" s="914"/>
      <c r="CA109" s="912" t="s">
        <v>281</v>
      </c>
      <c r="CB109" s="913"/>
      <c r="CC109" s="913"/>
      <c r="CD109" s="913"/>
      <c r="CE109" s="914"/>
      <c r="CF109" s="935" t="s">
        <v>407</v>
      </c>
      <c r="CG109" s="935"/>
      <c r="CH109" s="935"/>
      <c r="CI109" s="935"/>
      <c r="CJ109" s="935"/>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406</v>
      </c>
      <c r="DH109" s="913"/>
      <c r="DI109" s="913"/>
      <c r="DJ109" s="913"/>
      <c r="DK109" s="914"/>
      <c r="DL109" s="912" t="s">
        <v>282</v>
      </c>
      <c r="DM109" s="913"/>
      <c r="DN109" s="913"/>
      <c r="DO109" s="913"/>
      <c r="DP109" s="914"/>
      <c r="DQ109" s="912" t="s">
        <v>281</v>
      </c>
      <c r="DR109" s="913"/>
      <c r="DS109" s="913"/>
      <c r="DT109" s="913"/>
      <c r="DU109" s="914"/>
      <c r="DV109" s="912" t="s">
        <v>407</v>
      </c>
      <c r="DW109" s="913"/>
      <c r="DX109" s="913"/>
      <c r="DY109" s="913"/>
      <c r="DZ109" s="915"/>
    </row>
    <row r="110" spans="1:131" s="197" customFormat="1" ht="26.25" customHeight="1" x14ac:dyDescent="0.15">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6130855</v>
      </c>
      <c r="AB110" s="920"/>
      <c r="AC110" s="920"/>
      <c r="AD110" s="920"/>
      <c r="AE110" s="921"/>
      <c r="AF110" s="922">
        <v>5940252</v>
      </c>
      <c r="AG110" s="920"/>
      <c r="AH110" s="920"/>
      <c r="AI110" s="920"/>
      <c r="AJ110" s="921"/>
      <c r="AK110" s="922">
        <v>5585744</v>
      </c>
      <c r="AL110" s="920"/>
      <c r="AM110" s="920"/>
      <c r="AN110" s="920"/>
      <c r="AO110" s="921"/>
      <c r="AP110" s="923">
        <v>36.299999999999997</v>
      </c>
      <c r="AQ110" s="924"/>
      <c r="AR110" s="924"/>
      <c r="AS110" s="924"/>
      <c r="AT110" s="925"/>
      <c r="AU110" s="926" t="s">
        <v>60</v>
      </c>
      <c r="AV110" s="927"/>
      <c r="AW110" s="927"/>
      <c r="AX110" s="927"/>
      <c r="AY110" s="928"/>
      <c r="AZ110" s="970" t="s">
        <v>410</v>
      </c>
      <c r="BA110" s="917"/>
      <c r="BB110" s="917"/>
      <c r="BC110" s="917"/>
      <c r="BD110" s="917"/>
      <c r="BE110" s="917"/>
      <c r="BF110" s="917"/>
      <c r="BG110" s="917"/>
      <c r="BH110" s="917"/>
      <c r="BI110" s="917"/>
      <c r="BJ110" s="917"/>
      <c r="BK110" s="917"/>
      <c r="BL110" s="917"/>
      <c r="BM110" s="917"/>
      <c r="BN110" s="917"/>
      <c r="BO110" s="917"/>
      <c r="BP110" s="918"/>
      <c r="BQ110" s="956">
        <v>42874898</v>
      </c>
      <c r="BR110" s="957"/>
      <c r="BS110" s="957"/>
      <c r="BT110" s="957"/>
      <c r="BU110" s="957"/>
      <c r="BV110" s="957">
        <v>40903001</v>
      </c>
      <c r="BW110" s="957"/>
      <c r="BX110" s="957"/>
      <c r="BY110" s="957"/>
      <c r="BZ110" s="957"/>
      <c r="CA110" s="957">
        <v>39579245</v>
      </c>
      <c r="CB110" s="957"/>
      <c r="CC110" s="957"/>
      <c r="CD110" s="957"/>
      <c r="CE110" s="957"/>
      <c r="CF110" s="971">
        <v>257.3</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413</v>
      </c>
      <c r="DH110" s="957"/>
      <c r="DI110" s="957"/>
      <c r="DJ110" s="957"/>
      <c r="DK110" s="957"/>
      <c r="DL110" s="957" t="s">
        <v>413</v>
      </c>
      <c r="DM110" s="957"/>
      <c r="DN110" s="957"/>
      <c r="DO110" s="957"/>
      <c r="DP110" s="957"/>
      <c r="DQ110" s="957" t="s">
        <v>413</v>
      </c>
      <c r="DR110" s="957"/>
      <c r="DS110" s="957"/>
      <c r="DT110" s="957"/>
      <c r="DU110" s="957"/>
      <c r="DV110" s="958" t="s">
        <v>413</v>
      </c>
      <c r="DW110" s="958"/>
      <c r="DX110" s="958"/>
      <c r="DY110" s="958"/>
      <c r="DZ110" s="959"/>
    </row>
    <row r="111" spans="1:131" s="197" customFormat="1" ht="26.25" customHeight="1" x14ac:dyDescent="0.15">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v>1367717</v>
      </c>
      <c r="BR111" s="950"/>
      <c r="BS111" s="950"/>
      <c r="BT111" s="950"/>
      <c r="BU111" s="950"/>
      <c r="BV111" s="950">
        <v>1260744</v>
      </c>
      <c r="BW111" s="950"/>
      <c r="BX111" s="950"/>
      <c r="BY111" s="950"/>
      <c r="BZ111" s="950"/>
      <c r="CA111" s="950">
        <v>1141722</v>
      </c>
      <c r="CB111" s="950"/>
      <c r="CC111" s="950"/>
      <c r="CD111" s="950"/>
      <c r="CE111" s="950"/>
      <c r="CF111" s="944">
        <v>7.4</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12595438</v>
      </c>
      <c r="BR112" s="950"/>
      <c r="BS112" s="950"/>
      <c r="BT112" s="950"/>
      <c r="BU112" s="950"/>
      <c r="BV112" s="950">
        <v>12324036</v>
      </c>
      <c r="BW112" s="950"/>
      <c r="BX112" s="950"/>
      <c r="BY112" s="950"/>
      <c r="BZ112" s="950"/>
      <c r="CA112" s="950">
        <v>12016045</v>
      </c>
      <c r="CB112" s="950"/>
      <c r="CC112" s="950"/>
      <c r="CD112" s="950"/>
      <c r="CE112" s="950"/>
      <c r="CF112" s="944">
        <v>78.099999999999994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944197</v>
      </c>
      <c r="AB113" s="964"/>
      <c r="AC113" s="964"/>
      <c r="AD113" s="964"/>
      <c r="AE113" s="965"/>
      <c r="AF113" s="966">
        <v>959917</v>
      </c>
      <c r="AG113" s="964"/>
      <c r="AH113" s="964"/>
      <c r="AI113" s="964"/>
      <c r="AJ113" s="965"/>
      <c r="AK113" s="966">
        <v>979776</v>
      </c>
      <c r="AL113" s="964"/>
      <c r="AM113" s="964"/>
      <c r="AN113" s="964"/>
      <c r="AO113" s="965"/>
      <c r="AP113" s="967">
        <v>6.4</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56620</v>
      </c>
      <c r="BR113" s="950"/>
      <c r="BS113" s="950"/>
      <c r="BT113" s="950"/>
      <c r="BU113" s="950"/>
      <c r="BV113" s="950">
        <v>50721</v>
      </c>
      <c r="BW113" s="950"/>
      <c r="BX113" s="950"/>
      <c r="BY113" s="950"/>
      <c r="BZ113" s="950"/>
      <c r="CA113" s="950">
        <v>43108</v>
      </c>
      <c r="CB113" s="950"/>
      <c r="CC113" s="950"/>
      <c r="CD113" s="950"/>
      <c r="CE113" s="950"/>
      <c r="CF113" s="944">
        <v>0.3</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187343</v>
      </c>
      <c r="DH113" s="989"/>
      <c r="DI113" s="989"/>
      <c r="DJ113" s="989"/>
      <c r="DK113" s="990"/>
      <c r="DL113" s="991">
        <v>137011</v>
      </c>
      <c r="DM113" s="989"/>
      <c r="DN113" s="989"/>
      <c r="DO113" s="989"/>
      <c r="DP113" s="990"/>
      <c r="DQ113" s="991">
        <v>111823</v>
      </c>
      <c r="DR113" s="989"/>
      <c r="DS113" s="989"/>
      <c r="DT113" s="989"/>
      <c r="DU113" s="990"/>
      <c r="DV113" s="992">
        <v>0.7</v>
      </c>
      <c r="DW113" s="993"/>
      <c r="DX113" s="993"/>
      <c r="DY113" s="993"/>
      <c r="DZ113" s="994"/>
    </row>
    <row r="114" spans="1:130" s="197" customFormat="1" ht="26.25" customHeight="1" x14ac:dyDescent="0.15">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8577</v>
      </c>
      <c r="AB114" s="989"/>
      <c r="AC114" s="989"/>
      <c r="AD114" s="989"/>
      <c r="AE114" s="990"/>
      <c r="AF114" s="991">
        <v>8599</v>
      </c>
      <c r="AG114" s="989"/>
      <c r="AH114" s="989"/>
      <c r="AI114" s="989"/>
      <c r="AJ114" s="990"/>
      <c r="AK114" s="991">
        <v>8884</v>
      </c>
      <c r="AL114" s="989"/>
      <c r="AM114" s="989"/>
      <c r="AN114" s="989"/>
      <c r="AO114" s="990"/>
      <c r="AP114" s="992">
        <v>0.1</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5372428</v>
      </c>
      <c r="BR114" s="950"/>
      <c r="BS114" s="950"/>
      <c r="BT114" s="950"/>
      <c r="BU114" s="950"/>
      <c r="BV114" s="950">
        <v>4869597</v>
      </c>
      <c r="BW114" s="950"/>
      <c r="BX114" s="950"/>
      <c r="BY114" s="950"/>
      <c r="BZ114" s="950"/>
      <c r="CA114" s="950">
        <v>4496414</v>
      </c>
      <c r="CB114" s="950"/>
      <c r="CC114" s="950"/>
      <c r="CD114" s="950"/>
      <c r="CE114" s="950"/>
      <c r="CF114" s="944">
        <v>29.2</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197845</v>
      </c>
      <c r="AB115" s="964"/>
      <c r="AC115" s="964"/>
      <c r="AD115" s="964"/>
      <c r="AE115" s="965"/>
      <c r="AF115" s="966">
        <v>186575</v>
      </c>
      <c r="AG115" s="964"/>
      <c r="AH115" s="964"/>
      <c r="AI115" s="964"/>
      <c r="AJ115" s="965"/>
      <c r="AK115" s="966">
        <v>174740</v>
      </c>
      <c r="AL115" s="964"/>
      <c r="AM115" s="964"/>
      <c r="AN115" s="964"/>
      <c r="AO115" s="965"/>
      <c r="AP115" s="967">
        <v>1.1000000000000001</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v>6569</v>
      </c>
      <c r="BR115" s="950"/>
      <c r="BS115" s="950"/>
      <c r="BT115" s="950"/>
      <c r="BU115" s="950"/>
      <c r="BV115" s="950">
        <v>2582</v>
      </c>
      <c r="BW115" s="950"/>
      <c r="BX115" s="950"/>
      <c r="BY115" s="950"/>
      <c r="BZ115" s="950"/>
      <c r="CA115" s="950">
        <v>1728</v>
      </c>
      <c r="CB115" s="950"/>
      <c r="CC115" s="950"/>
      <c r="CD115" s="950"/>
      <c r="CE115" s="950"/>
      <c r="CF115" s="944">
        <v>0</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651</v>
      </c>
      <c r="AB116" s="989"/>
      <c r="AC116" s="989"/>
      <c r="AD116" s="989"/>
      <c r="AE116" s="990"/>
      <c r="AF116" s="991">
        <v>567</v>
      </c>
      <c r="AG116" s="989"/>
      <c r="AH116" s="989"/>
      <c r="AI116" s="989"/>
      <c r="AJ116" s="990"/>
      <c r="AK116" s="991">
        <v>144</v>
      </c>
      <c r="AL116" s="989"/>
      <c r="AM116" s="989"/>
      <c r="AN116" s="989"/>
      <c r="AO116" s="990"/>
      <c r="AP116" s="992">
        <v>0</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52039</v>
      </c>
      <c r="DH116" s="989"/>
      <c r="DI116" s="989"/>
      <c r="DJ116" s="989"/>
      <c r="DK116" s="990"/>
      <c r="DL116" s="991">
        <v>50530</v>
      </c>
      <c r="DM116" s="989"/>
      <c r="DN116" s="989"/>
      <c r="DO116" s="989"/>
      <c r="DP116" s="990"/>
      <c r="DQ116" s="991">
        <v>20520</v>
      </c>
      <c r="DR116" s="989"/>
      <c r="DS116" s="989"/>
      <c r="DT116" s="989"/>
      <c r="DU116" s="990"/>
      <c r="DV116" s="992">
        <v>0.1</v>
      </c>
      <c r="DW116" s="993"/>
      <c r="DX116" s="993"/>
      <c r="DY116" s="993"/>
      <c r="DZ116" s="994"/>
    </row>
    <row r="117" spans="1:130" s="197" customFormat="1" ht="26.25" customHeight="1" x14ac:dyDescent="0.15">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7282125</v>
      </c>
      <c r="AB117" s="996"/>
      <c r="AC117" s="996"/>
      <c r="AD117" s="996"/>
      <c r="AE117" s="997"/>
      <c r="AF117" s="995">
        <v>7095910</v>
      </c>
      <c r="AG117" s="996"/>
      <c r="AH117" s="996"/>
      <c r="AI117" s="996"/>
      <c r="AJ117" s="997"/>
      <c r="AK117" s="995">
        <v>6749288</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406</v>
      </c>
      <c r="AB118" s="913"/>
      <c r="AC118" s="913"/>
      <c r="AD118" s="913"/>
      <c r="AE118" s="914"/>
      <c r="AF118" s="912" t="s">
        <v>282</v>
      </c>
      <c r="AG118" s="913"/>
      <c r="AH118" s="913"/>
      <c r="AI118" s="913"/>
      <c r="AJ118" s="914"/>
      <c r="AK118" s="912" t="s">
        <v>281</v>
      </c>
      <c r="AL118" s="913"/>
      <c r="AM118" s="913"/>
      <c r="AN118" s="913"/>
      <c r="AO118" s="914"/>
      <c r="AP118" s="1020" t="s">
        <v>407</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436</v>
      </c>
      <c r="BP118" s="1024"/>
      <c r="BQ118" s="1015">
        <v>62273670</v>
      </c>
      <c r="BR118" s="1016"/>
      <c r="BS118" s="1016"/>
      <c r="BT118" s="1016"/>
      <c r="BU118" s="1016"/>
      <c r="BV118" s="1016">
        <v>59410681</v>
      </c>
      <c r="BW118" s="1016"/>
      <c r="BX118" s="1016"/>
      <c r="BY118" s="1016"/>
      <c r="BZ118" s="1016"/>
      <c r="CA118" s="1016">
        <v>57278262</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3941123</v>
      </c>
      <c r="BR119" s="957"/>
      <c r="BS119" s="957"/>
      <c r="BT119" s="957"/>
      <c r="BU119" s="957"/>
      <c r="BV119" s="957">
        <v>3784851</v>
      </c>
      <c r="BW119" s="957"/>
      <c r="BX119" s="957"/>
      <c r="BY119" s="957"/>
      <c r="BZ119" s="957"/>
      <c r="CA119" s="957">
        <v>4258764</v>
      </c>
      <c r="CB119" s="957"/>
      <c r="CC119" s="957"/>
      <c r="CD119" s="957"/>
      <c r="CE119" s="957"/>
      <c r="CF119" s="971">
        <v>27.7</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1128335</v>
      </c>
      <c r="DH119" s="1028"/>
      <c r="DI119" s="1028"/>
      <c r="DJ119" s="1028"/>
      <c r="DK119" s="1029"/>
      <c r="DL119" s="1030">
        <v>1073203</v>
      </c>
      <c r="DM119" s="1028"/>
      <c r="DN119" s="1028"/>
      <c r="DO119" s="1028"/>
      <c r="DP119" s="1029"/>
      <c r="DQ119" s="1030">
        <v>1009379</v>
      </c>
      <c r="DR119" s="1028"/>
      <c r="DS119" s="1028"/>
      <c r="DT119" s="1028"/>
      <c r="DU119" s="1029"/>
      <c r="DV119" s="1031">
        <v>6.6</v>
      </c>
      <c r="DW119" s="1032"/>
      <c r="DX119" s="1032"/>
      <c r="DY119" s="1032"/>
      <c r="DZ119" s="1033"/>
    </row>
    <row r="120" spans="1:130" s="197" customFormat="1" ht="26.25" customHeight="1" x14ac:dyDescent="0.15">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849279</v>
      </c>
      <c r="BR120" s="950"/>
      <c r="BS120" s="950"/>
      <c r="BT120" s="950"/>
      <c r="BU120" s="950"/>
      <c r="BV120" s="950">
        <v>660735</v>
      </c>
      <c r="BW120" s="950"/>
      <c r="BX120" s="950"/>
      <c r="BY120" s="950"/>
      <c r="BZ120" s="950"/>
      <c r="CA120" s="950">
        <v>499595</v>
      </c>
      <c r="CB120" s="950"/>
      <c r="CC120" s="950"/>
      <c r="CD120" s="950"/>
      <c r="CE120" s="950"/>
      <c r="CF120" s="944">
        <v>3.2</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5176985</v>
      </c>
      <c r="DH120" s="957"/>
      <c r="DI120" s="957"/>
      <c r="DJ120" s="957"/>
      <c r="DK120" s="957"/>
      <c r="DL120" s="957">
        <v>5194446</v>
      </c>
      <c r="DM120" s="957"/>
      <c r="DN120" s="957"/>
      <c r="DO120" s="957"/>
      <c r="DP120" s="957"/>
      <c r="DQ120" s="957">
        <v>5157579</v>
      </c>
      <c r="DR120" s="957"/>
      <c r="DS120" s="957"/>
      <c r="DT120" s="957"/>
      <c r="DU120" s="957"/>
      <c r="DV120" s="958">
        <v>33.5</v>
      </c>
      <c r="DW120" s="958"/>
      <c r="DX120" s="958"/>
      <c r="DY120" s="958"/>
      <c r="DZ120" s="959"/>
    </row>
    <row r="121" spans="1:130" s="197" customFormat="1" ht="26.25" customHeight="1" x14ac:dyDescent="0.15">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35854100</v>
      </c>
      <c r="BR121" s="1016"/>
      <c r="BS121" s="1016"/>
      <c r="BT121" s="1016"/>
      <c r="BU121" s="1016"/>
      <c r="BV121" s="1016">
        <v>34622351</v>
      </c>
      <c r="BW121" s="1016"/>
      <c r="BX121" s="1016"/>
      <c r="BY121" s="1016"/>
      <c r="BZ121" s="1016"/>
      <c r="CA121" s="1016">
        <v>33532107</v>
      </c>
      <c r="CB121" s="1016"/>
      <c r="CC121" s="1016"/>
      <c r="CD121" s="1016"/>
      <c r="CE121" s="1016"/>
      <c r="CF121" s="1054">
        <v>218</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3580636</v>
      </c>
      <c r="DH121" s="950"/>
      <c r="DI121" s="950"/>
      <c r="DJ121" s="950"/>
      <c r="DK121" s="950"/>
      <c r="DL121" s="950">
        <v>3433481</v>
      </c>
      <c r="DM121" s="950"/>
      <c r="DN121" s="950"/>
      <c r="DO121" s="950"/>
      <c r="DP121" s="950"/>
      <c r="DQ121" s="950">
        <v>3285659</v>
      </c>
      <c r="DR121" s="950"/>
      <c r="DS121" s="950"/>
      <c r="DT121" s="950"/>
      <c r="DU121" s="950"/>
      <c r="DV121" s="951">
        <v>21.4</v>
      </c>
      <c r="DW121" s="951"/>
      <c r="DX121" s="951"/>
      <c r="DY121" s="951"/>
      <c r="DZ121" s="952"/>
    </row>
    <row r="122" spans="1:130" s="197" customFormat="1" ht="26.25" customHeight="1" x14ac:dyDescent="0.15">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447</v>
      </c>
      <c r="BP122" s="1024"/>
      <c r="BQ122" s="1064">
        <v>40644502</v>
      </c>
      <c r="BR122" s="1065"/>
      <c r="BS122" s="1065"/>
      <c r="BT122" s="1065"/>
      <c r="BU122" s="1065"/>
      <c r="BV122" s="1065">
        <v>39067937</v>
      </c>
      <c r="BW122" s="1065"/>
      <c r="BX122" s="1065"/>
      <c r="BY122" s="1065"/>
      <c r="BZ122" s="1065"/>
      <c r="CA122" s="1065">
        <v>38290466</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v>1559768</v>
      </c>
      <c r="DH122" s="950"/>
      <c r="DI122" s="950"/>
      <c r="DJ122" s="950"/>
      <c r="DK122" s="950"/>
      <c r="DL122" s="950">
        <v>1510716</v>
      </c>
      <c r="DM122" s="950"/>
      <c r="DN122" s="950"/>
      <c r="DO122" s="950"/>
      <c r="DP122" s="950"/>
      <c r="DQ122" s="950">
        <v>1454437</v>
      </c>
      <c r="DR122" s="950"/>
      <c r="DS122" s="950"/>
      <c r="DT122" s="950"/>
      <c r="DU122" s="950"/>
      <c r="DV122" s="951">
        <v>9.5</v>
      </c>
      <c r="DW122" s="951"/>
      <c r="DX122" s="951"/>
      <c r="DY122" s="951"/>
      <c r="DZ122" s="952"/>
    </row>
    <row r="123" spans="1:130" s="197" customFormat="1" ht="26.25" customHeight="1" thickBot="1" x14ac:dyDescent="0.2">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40937</v>
      </c>
      <c r="AB123" s="989"/>
      <c r="AC123" s="989"/>
      <c r="AD123" s="989"/>
      <c r="AE123" s="990"/>
      <c r="AF123" s="991">
        <v>30569</v>
      </c>
      <c r="AG123" s="989"/>
      <c r="AH123" s="989"/>
      <c r="AI123" s="989"/>
      <c r="AJ123" s="990"/>
      <c r="AK123" s="991">
        <v>30231</v>
      </c>
      <c r="AL123" s="989"/>
      <c r="AM123" s="989"/>
      <c r="AN123" s="989"/>
      <c r="AO123" s="990"/>
      <c r="AP123" s="992">
        <v>0.2</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134.9</v>
      </c>
      <c r="BR123" s="1057"/>
      <c r="BS123" s="1057"/>
      <c r="BT123" s="1057"/>
      <c r="BU123" s="1057"/>
      <c r="BV123" s="1057">
        <v>129.69999999999999</v>
      </c>
      <c r="BW123" s="1057"/>
      <c r="BX123" s="1057"/>
      <c r="BY123" s="1057"/>
      <c r="BZ123" s="1057"/>
      <c r="CA123" s="1057">
        <v>123.4</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v>1596518</v>
      </c>
      <c r="DH123" s="989"/>
      <c r="DI123" s="989"/>
      <c r="DJ123" s="989"/>
      <c r="DK123" s="990"/>
      <c r="DL123" s="991">
        <v>1527957</v>
      </c>
      <c r="DM123" s="989"/>
      <c r="DN123" s="989"/>
      <c r="DO123" s="989"/>
      <c r="DP123" s="990"/>
      <c r="DQ123" s="991">
        <v>1436452</v>
      </c>
      <c r="DR123" s="989"/>
      <c r="DS123" s="989"/>
      <c r="DT123" s="989"/>
      <c r="DU123" s="990"/>
      <c r="DV123" s="992">
        <v>9.3000000000000007</v>
      </c>
      <c r="DW123" s="993"/>
      <c r="DX123" s="993"/>
      <c r="DY123" s="993"/>
      <c r="DZ123" s="994"/>
    </row>
    <row r="124" spans="1:130" s="197" customFormat="1" ht="26.25" customHeight="1" x14ac:dyDescent="0.15">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72717</v>
      </c>
      <c r="AB124" s="989"/>
      <c r="AC124" s="989"/>
      <c r="AD124" s="989"/>
      <c r="AE124" s="990"/>
      <c r="AF124" s="991">
        <v>84230</v>
      </c>
      <c r="AG124" s="989"/>
      <c r="AH124" s="989"/>
      <c r="AI124" s="989"/>
      <c r="AJ124" s="990"/>
      <c r="AK124" s="991">
        <v>75460</v>
      </c>
      <c r="AL124" s="989"/>
      <c r="AM124" s="989"/>
      <c r="AN124" s="989"/>
      <c r="AO124" s="990"/>
      <c r="AP124" s="992">
        <v>0.5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v>681531</v>
      </c>
      <c r="DH124" s="1028"/>
      <c r="DI124" s="1028"/>
      <c r="DJ124" s="1028"/>
      <c r="DK124" s="1029"/>
      <c r="DL124" s="1030">
        <v>657436</v>
      </c>
      <c r="DM124" s="1028"/>
      <c r="DN124" s="1028"/>
      <c r="DO124" s="1028"/>
      <c r="DP124" s="1029"/>
      <c r="DQ124" s="1030">
        <v>681918</v>
      </c>
      <c r="DR124" s="1028"/>
      <c r="DS124" s="1028"/>
      <c r="DT124" s="1028"/>
      <c r="DU124" s="1029"/>
      <c r="DV124" s="1031">
        <v>4.4000000000000004</v>
      </c>
      <c r="DW124" s="1032"/>
      <c r="DX124" s="1032"/>
      <c r="DY124" s="1032"/>
      <c r="DZ124" s="1033"/>
    </row>
    <row r="125" spans="1:130" s="197" customFormat="1" ht="26.25" customHeight="1" thickBot="1" x14ac:dyDescent="0.2">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452</v>
      </c>
      <c r="AB125" s="989"/>
      <c r="AC125" s="989"/>
      <c r="AD125" s="989"/>
      <c r="AE125" s="990"/>
      <c r="AF125" s="991" t="s">
        <v>452</v>
      </c>
      <c r="AG125" s="989"/>
      <c r="AH125" s="989"/>
      <c r="AI125" s="989"/>
      <c r="AJ125" s="990"/>
      <c r="AK125" s="991" t="s">
        <v>452</v>
      </c>
      <c r="AL125" s="989"/>
      <c r="AM125" s="989"/>
      <c r="AN125" s="989"/>
      <c r="AO125" s="990"/>
      <c r="AP125" s="992" t="s">
        <v>452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452</v>
      </c>
      <c r="DH125" s="957"/>
      <c r="DI125" s="957"/>
      <c r="DJ125" s="957"/>
      <c r="DK125" s="957"/>
      <c r="DL125" s="957" t="s">
        <v>452</v>
      </c>
      <c r="DM125" s="957"/>
      <c r="DN125" s="957"/>
      <c r="DO125" s="957"/>
      <c r="DP125" s="957"/>
      <c r="DQ125" s="957" t="s">
        <v>452</v>
      </c>
      <c r="DR125" s="957"/>
      <c r="DS125" s="957"/>
      <c r="DT125" s="957"/>
      <c r="DU125" s="957"/>
      <c r="DV125" s="958" t="s">
        <v>452</v>
      </c>
      <c r="DW125" s="958"/>
      <c r="DX125" s="958"/>
      <c r="DY125" s="958"/>
      <c r="DZ125" s="959"/>
    </row>
    <row r="126" spans="1:130" s="197" customFormat="1" ht="26.25" customHeight="1" x14ac:dyDescent="0.15">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452</v>
      </c>
      <c r="AB126" s="989"/>
      <c r="AC126" s="989"/>
      <c r="AD126" s="989"/>
      <c r="AE126" s="990"/>
      <c r="AF126" s="991" t="s">
        <v>452</v>
      </c>
      <c r="AG126" s="989"/>
      <c r="AH126" s="989"/>
      <c r="AI126" s="989"/>
      <c r="AJ126" s="990"/>
      <c r="AK126" s="991" t="s">
        <v>452</v>
      </c>
      <c r="AL126" s="989"/>
      <c r="AM126" s="989"/>
      <c r="AN126" s="989"/>
      <c r="AO126" s="990"/>
      <c r="AP126" s="992" t="s">
        <v>452</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452</v>
      </c>
      <c r="DH126" s="950"/>
      <c r="DI126" s="950"/>
      <c r="DJ126" s="950"/>
      <c r="DK126" s="950"/>
      <c r="DL126" s="950" t="s">
        <v>452</v>
      </c>
      <c r="DM126" s="950"/>
      <c r="DN126" s="950"/>
      <c r="DO126" s="950"/>
      <c r="DP126" s="950"/>
      <c r="DQ126" s="950" t="s">
        <v>452</v>
      </c>
      <c r="DR126" s="950"/>
      <c r="DS126" s="950"/>
      <c r="DT126" s="950"/>
      <c r="DU126" s="950"/>
      <c r="DV126" s="951" t="s">
        <v>452</v>
      </c>
      <c r="DW126" s="951"/>
      <c r="DX126" s="951"/>
      <c r="DY126" s="951"/>
      <c r="DZ126" s="952"/>
    </row>
    <row r="127" spans="1:130" s="197" customFormat="1" ht="26.25" customHeight="1" thickBot="1" x14ac:dyDescent="0.2">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84191</v>
      </c>
      <c r="AB127" s="989"/>
      <c r="AC127" s="989"/>
      <c r="AD127" s="989"/>
      <c r="AE127" s="990"/>
      <c r="AF127" s="991">
        <v>71776</v>
      </c>
      <c r="AG127" s="989"/>
      <c r="AH127" s="989"/>
      <c r="AI127" s="989"/>
      <c r="AJ127" s="990"/>
      <c r="AK127" s="991">
        <v>69049</v>
      </c>
      <c r="AL127" s="989"/>
      <c r="AM127" s="989"/>
      <c r="AN127" s="989"/>
      <c r="AO127" s="990"/>
      <c r="AP127" s="992">
        <v>0.4</v>
      </c>
      <c r="AQ127" s="993"/>
      <c r="AR127" s="993"/>
      <c r="AS127" s="993"/>
      <c r="AT127" s="994"/>
      <c r="AU127" s="233"/>
      <c r="AV127" s="233"/>
      <c r="AW127" s="233"/>
      <c r="AX127" s="916" t="s">
        <v>461</v>
      </c>
      <c r="AY127" s="917"/>
      <c r="AZ127" s="917"/>
      <c r="BA127" s="917"/>
      <c r="BB127" s="917"/>
      <c r="BC127" s="917"/>
      <c r="BD127" s="917"/>
      <c r="BE127" s="918"/>
      <c r="BF127" s="1071" t="s">
        <v>452</v>
      </c>
      <c r="BG127" s="1072"/>
      <c r="BH127" s="1072"/>
      <c r="BI127" s="1072"/>
      <c r="BJ127" s="1072"/>
      <c r="BK127" s="1072"/>
      <c r="BL127" s="1081"/>
      <c r="BM127" s="1071">
        <v>12.52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v>6569</v>
      </c>
      <c r="DH127" s="1078"/>
      <c r="DI127" s="1078"/>
      <c r="DJ127" s="1078"/>
      <c r="DK127" s="1078"/>
      <c r="DL127" s="1078">
        <v>2582</v>
      </c>
      <c r="DM127" s="1078"/>
      <c r="DN127" s="1078"/>
      <c r="DO127" s="1078"/>
      <c r="DP127" s="1078"/>
      <c r="DQ127" s="1078">
        <v>1728</v>
      </c>
      <c r="DR127" s="1078"/>
      <c r="DS127" s="1078"/>
      <c r="DT127" s="1078"/>
      <c r="DU127" s="1078"/>
      <c r="DV127" s="1079">
        <v>0</v>
      </c>
      <c r="DW127" s="1079"/>
      <c r="DX127" s="1079"/>
      <c r="DY127" s="1079"/>
      <c r="DZ127" s="1080"/>
    </row>
    <row r="128" spans="1:130" s="197" customFormat="1" ht="26.25" customHeight="1" x14ac:dyDescent="0.15">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118878</v>
      </c>
      <c r="AB128" s="1120"/>
      <c r="AC128" s="1120"/>
      <c r="AD128" s="1120"/>
      <c r="AE128" s="1121"/>
      <c r="AF128" s="1122">
        <v>110627</v>
      </c>
      <c r="AG128" s="1120"/>
      <c r="AH128" s="1120"/>
      <c r="AI128" s="1120"/>
      <c r="AJ128" s="1121"/>
      <c r="AK128" s="1122">
        <v>91623</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452</v>
      </c>
      <c r="BG128" s="1097"/>
      <c r="BH128" s="1097"/>
      <c r="BI128" s="1097"/>
      <c r="BJ128" s="1097"/>
      <c r="BK128" s="1097"/>
      <c r="BL128" s="1098"/>
      <c r="BM128" s="1096">
        <v>17.52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20299588</v>
      </c>
      <c r="AB129" s="989"/>
      <c r="AC129" s="989"/>
      <c r="AD129" s="989"/>
      <c r="AE129" s="990"/>
      <c r="AF129" s="991">
        <v>20039183</v>
      </c>
      <c r="AG129" s="989"/>
      <c r="AH129" s="989"/>
      <c r="AI129" s="989"/>
      <c r="AJ129" s="990"/>
      <c r="AK129" s="991">
        <v>19606027</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16.8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4273631</v>
      </c>
      <c r="AB130" s="989"/>
      <c r="AC130" s="989"/>
      <c r="AD130" s="989"/>
      <c r="AE130" s="990"/>
      <c r="AF130" s="991">
        <v>4362439</v>
      </c>
      <c r="AG130" s="989"/>
      <c r="AH130" s="989"/>
      <c r="AI130" s="989"/>
      <c r="AJ130" s="990"/>
      <c r="AK130" s="991">
        <v>4222918</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123.4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16025957</v>
      </c>
      <c r="AB131" s="1028"/>
      <c r="AC131" s="1028"/>
      <c r="AD131" s="1028"/>
      <c r="AE131" s="1029"/>
      <c r="AF131" s="1030">
        <v>15676744</v>
      </c>
      <c r="AG131" s="1028"/>
      <c r="AH131" s="1028"/>
      <c r="AI131" s="1028"/>
      <c r="AJ131" s="1029"/>
      <c r="AK131" s="1030">
        <v>15383109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18.030848330000001</v>
      </c>
      <c r="AB132" s="1134"/>
      <c r="AC132" s="1134"/>
      <c r="AD132" s="1134"/>
      <c r="AE132" s="1135"/>
      <c r="AF132" s="1136">
        <v>16.730795629999999</v>
      </c>
      <c r="AG132" s="1134"/>
      <c r="AH132" s="1134"/>
      <c r="AI132" s="1134"/>
      <c r="AJ132" s="1135"/>
      <c r="AK132" s="1136">
        <v>15.827405239999999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19.2</v>
      </c>
      <c r="AB133" s="1141"/>
      <c r="AC133" s="1141"/>
      <c r="AD133" s="1141"/>
      <c r="AE133" s="1142"/>
      <c r="AF133" s="1140">
        <v>18.399999999999999</v>
      </c>
      <c r="AG133" s="1141"/>
      <c r="AH133" s="1141"/>
      <c r="AI133" s="1141"/>
      <c r="AJ133" s="1142"/>
      <c r="AK133" s="1140">
        <v>16.8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I34" zoomScale="75" zoomScaleNormal="85" zoomScaleSheetLayoutView="75" workbookViewId="0">
      <selection activeCell="AJ62" sqref="AJ6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7" t="s">
        <v>477</v>
      </c>
      <c r="L7" s="254"/>
      <c r="M7" s="255" t="s">
        <v>478</v>
      </c>
      <c r="N7" s="256"/>
    </row>
    <row r="8" spans="1:16" x14ac:dyDescent="0.15">
      <c r="A8" s="248"/>
      <c r="B8" s="244"/>
      <c r="C8" s="244"/>
      <c r="D8" s="244"/>
      <c r="E8" s="244"/>
      <c r="F8" s="244"/>
      <c r="G8" s="257"/>
      <c r="H8" s="258"/>
      <c r="I8" s="258"/>
      <c r="J8" s="259"/>
      <c r="K8" s="1148"/>
      <c r="L8" s="260" t="s">
        <v>479</v>
      </c>
      <c r="M8" s="261" t="s">
        <v>480</v>
      </c>
      <c r="N8" s="262" t="s">
        <v>481</v>
      </c>
    </row>
    <row r="9" spans="1:16" x14ac:dyDescent="0.15">
      <c r="A9" s="248"/>
      <c r="B9" s="244"/>
      <c r="C9" s="244"/>
      <c r="D9" s="244"/>
      <c r="E9" s="244"/>
      <c r="F9" s="244"/>
      <c r="G9" s="1149" t="s">
        <v>482</v>
      </c>
      <c r="H9" s="1150"/>
      <c r="I9" s="1150"/>
      <c r="J9" s="1151"/>
      <c r="K9" s="263">
        <v>4116952</v>
      </c>
      <c r="L9" s="264">
        <v>109619</v>
      </c>
      <c r="M9" s="265">
        <v>88578</v>
      </c>
      <c r="N9" s="266">
        <v>23.8</v>
      </c>
    </row>
    <row r="10" spans="1:16" x14ac:dyDescent="0.15">
      <c r="A10" s="248"/>
      <c r="B10" s="244"/>
      <c r="C10" s="244"/>
      <c r="D10" s="244"/>
      <c r="E10" s="244"/>
      <c r="F10" s="244"/>
      <c r="G10" s="1149" t="s">
        <v>483</v>
      </c>
      <c r="H10" s="1150"/>
      <c r="I10" s="1150"/>
      <c r="J10" s="1151"/>
      <c r="K10" s="267">
        <v>185596</v>
      </c>
      <c r="L10" s="268">
        <v>4942</v>
      </c>
      <c r="M10" s="269">
        <v>7040</v>
      </c>
      <c r="N10" s="270">
        <v>-29.8</v>
      </c>
    </row>
    <row r="11" spans="1:16" ht="13.5" customHeight="1" x14ac:dyDescent="0.15">
      <c r="A11" s="248"/>
      <c r="B11" s="244"/>
      <c r="C11" s="244"/>
      <c r="D11" s="244"/>
      <c r="E11" s="244"/>
      <c r="F11" s="244"/>
      <c r="G11" s="1149" t="s">
        <v>484</v>
      </c>
      <c r="H11" s="1150"/>
      <c r="I11" s="1150"/>
      <c r="J11" s="1151"/>
      <c r="K11" s="267">
        <v>742874</v>
      </c>
      <c r="L11" s="268">
        <v>19780</v>
      </c>
      <c r="M11" s="269">
        <v>8852</v>
      </c>
      <c r="N11" s="270">
        <v>123.5</v>
      </c>
    </row>
    <row r="12" spans="1:16" ht="13.5" customHeight="1" x14ac:dyDescent="0.15">
      <c r="A12" s="248"/>
      <c r="B12" s="244"/>
      <c r="C12" s="244"/>
      <c r="D12" s="244"/>
      <c r="E12" s="244"/>
      <c r="F12" s="244"/>
      <c r="G12" s="1149" t="s">
        <v>485</v>
      </c>
      <c r="H12" s="1150"/>
      <c r="I12" s="1150"/>
      <c r="J12" s="1151"/>
      <c r="K12" s="267">
        <v>3407</v>
      </c>
      <c r="L12" s="268">
        <v>91</v>
      </c>
      <c r="M12" s="269">
        <v>853</v>
      </c>
      <c r="N12" s="270">
        <v>-89.3</v>
      </c>
    </row>
    <row r="13" spans="1:16" ht="13.5" customHeight="1" x14ac:dyDescent="0.15">
      <c r="A13" s="248"/>
      <c r="B13" s="244"/>
      <c r="C13" s="244"/>
      <c r="D13" s="244"/>
      <c r="E13" s="244"/>
      <c r="F13" s="244"/>
      <c r="G13" s="1149" t="s">
        <v>486</v>
      </c>
      <c r="H13" s="1150"/>
      <c r="I13" s="1150"/>
      <c r="J13" s="1151"/>
      <c r="K13" s="267" t="s">
        <v>487</v>
      </c>
      <c r="L13" s="268" t="s">
        <v>487</v>
      </c>
      <c r="M13" s="269">
        <v>12</v>
      </c>
      <c r="N13" s="270" t="s">
        <v>487</v>
      </c>
    </row>
    <row r="14" spans="1:16" ht="13.5" customHeight="1" x14ac:dyDescent="0.15">
      <c r="A14" s="248"/>
      <c r="B14" s="244"/>
      <c r="C14" s="244"/>
      <c r="D14" s="244"/>
      <c r="E14" s="244"/>
      <c r="F14" s="244"/>
      <c r="G14" s="1149" t="s">
        <v>488</v>
      </c>
      <c r="H14" s="1150"/>
      <c r="I14" s="1150"/>
      <c r="J14" s="1151"/>
      <c r="K14" s="267">
        <v>98530</v>
      </c>
      <c r="L14" s="268">
        <v>2623</v>
      </c>
      <c r="M14" s="269">
        <v>4061</v>
      </c>
      <c r="N14" s="270">
        <v>-35.4</v>
      </c>
    </row>
    <row r="15" spans="1:16" ht="13.5" customHeight="1" x14ac:dyDescent="0.15">
      <c r="A15" s="248"/>
      <c r="B15" s="244"/>
      <c r="C15" s="244"/>
      <c r="D15" s="244"/>
      <c r="E15" s="244"/>
      <c r="F15" s="244"/>
      <c r="G15" s="1149" t="s">
        <v>489</v>
      </c>
      <c r="H15" s="1150"/>
      <c r="I15" s="1150"/>
      <c r="J15" s="1151"/>
      <c r="K15" s="267">
        <v>70107</v>
      </c>
      <c r="L15" s="268">
        <v>1867</v>
      </c>
      <c r="M15" s="269">
        <v>2096</v>
      </c>
      <c r="N15" s="270">
        <v>-10.9</v>
      </c>
    </row>
    <row r="16" spans="1:16" x14ac:dyDescent="0.15">
      <c r="A16" s="248"/>
      <c r="B16" s="244"/>
      <c r="C16" s="244"/>
      <c r="D16" s="244"/>
      <c r="E16" s="244"/>
      <c r="F16" s="244"/>
      <c r="G16" s="1152" t="s">
        <v>490</v>
      </c>
      <c r="H16" s="1153"/>
      <c r="I16" s="1153"/>
      <c r="J16" s="1154"/>
      <c r="K16" s="268">
        <v>-478609</v>
      </c>
      <c r="L16" s="268">
        <v>-12744</v>
      </c>
      <c r="M16" s="269">
        <v>-9609</v>
      </c>
      <c r="N16" s="270">
        <v>32.6</v>
      </c>
    </row>
    <row r="17" spans="1:16" x14ac:dyDescent="0.15">
      <c r="A17" s="248"/>
      <c r="B17" s="244"/>
      <c r="C17" s="244"/>
      <c r="D17" s="244"/>
      <c r="E17" s="244"/>
      <c r="F17" s="244"/>
      <c r="G17" s="1152" t="s">
        <v>165</v>
      </c>
      <c r="H17" s="1153"/>
      <c r="I17" s="1153"/>
      <c r="J17" s="1154"/>
      <c r="K17" s="268">
        <v>4738857</v>
      </c>
      <c r="L17" s="268">
        <v>126178</v>
      </c>
      <c r="M17" s="269">
        <v>101883</v>
      </c>
      <c r="N17" s="270">
        <v>23.8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44" t="s">
        <v>495</v>
      </c>
      <c r="H21" s="1145"/>
      <c r="I21" s="1145"/>
      <c r="J21" s="1146"/>
      <c r="K21" s="280">
        <v>12.27</v>
      </c>
      <c r="L21" s="281">
        <v>9.81</v>
      </c>
      <c r="M21" s="282">
        <v>2.46</v>
      </c>
      <c r="N21" s="249"/>
      <c r="O21" s="283"/>
      <c r="P21" s="279"/>
    </row>
    <row r="22" spans="1:16" s="284" customFormat="1" x14ac:dyDescent="0.15">
      <c r="A22" s="279"/>
      <c r="B22" s="249"/>
      <c r="C22" s="249"/>
      <c r="D22" s="249"/>
      <c r="E22" s="249"/>
      <c r="F22" s="249"/>
      <c r="G22" s="1144" t="s">
        <v>496</v>
      </c>
      <c r="H22" s="1145"/>
      <c r="I22" s="1145"/>
      <c r="J22" s="1146"/>
      <c r="K22" s="285">
        <v>96.8</v>
      </c>
      <c r="L22" s="286">
        <v>97.8</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7" t="s">
        <v>477</v>
      </c>
      <c r="L30" s="254"/>
      <c r="M30" s="255" t="s">
        <v>478</v>
      </c>
      <c r="N30" s="256"/>
    </row>
    <row r="31" spans="1:16" x14ac:dyDescent="0.15">
      <c r="A31" s="248"/>
      <c r="B31" s="244"/>
      <c r="C31" s="244"/>
      <c r="D31" s="244"/>
      <c r="E31" s="244"/>
      <c r="F31" s="244"/>
      <c r="G31" s="257"/>
      <c r="H31" s="258"/>
      <c r="I31" s="258"/>
      <c r="J31" s="259"/>
      <c r="K31" s="1148"/>
      <c r="L31" s="260" t="s">
        <v>479</v>
      </c>
      <c r="M31" s="261" t="s">
        <v>480</v>
      </c>
      <c r="N31" s="262" t="s">
        <v>481</v>
      </c>
    </row>
    <row r="32" spans="1:16" ht="27" customHeight="1" x14ac:dyDescent="0.15">
      <c r="A32" s="248"/>
      <c r="B32" s="244"/>
      <c r="C32" s="244"/>
      <c r="D32" s="244"/>
      <c r="E32" s="244"/>
      <c r="F32" s="244"/>
      <c r="G32" s="1160" t="s">
        <v>500</v>
      </c>
      <c r="H32" s="1161"/>
      <c r="I32" s="1161"/>
      <c r="J32" s="1162"/>
      <c r="K32" s="294">
        <v>5585744</v>
      </c>
      <c r="L32" s="294">
        <v>148727</v>
      </c>
      <c r="M32" s="295">
        <v>68295</v>
      </c>
      <c r="N32" s="296">
        <v>117.8</v>
      </c>
    </row>
    <row r="33" spans="1:16" ht="13.5" customHeight="1" x14ac:dyDescent="0.15">
      <c r="A33" s="248"/>
      <c r="B33" s="244"/>
      <c r="C33" s="244"/>
      <c r="D33" s="244"/>
      <c r="E33" s="244"/>
      <c r="F33" s="244"/>
      <c r="G33" s="1160" t="s">
        <v>501</v>
      </c>
      <c r="H33" s="1161"/>
      <c r="I33" s="1161"/>
      <c r="J33" s="1162"/>
      <c r="K33" s="294" t="s">
        <v>487</v>
      </c>
      <c r="L33" s="294" t="s">
        <v>487</v>
      </c>
      <c r="M33" s="295" t="s">
        <v>487</v>
      </c>
      <c r="N33" s="296" t="s">
        <v>487</v>
      </c>
    </row>
    <row r="34" spans="1:16" ht="27" customHeight="1" x14ac:dyDescent="0.15">
      <c r="A34" s="248"/>
      <c r="B34" s="244"/>
      <c r="C34" s="244"/>
      <c r="D34" s="244"/>
      <c r="E34" s="244"/>
      <c r="F34" s="244"/>
      <c r="G34" s="1160" t="s">
        <v>502</v>
      </c>
      <c r="H34" s="1161"/>
      <c r="I34" s="1161"/>
      <c r="J34" s="1162"/>
      <c r="K34" s="294" t="s">
        <v>487</v>
      </c>
      <c r="L34" s="294" t="s">
        <v>487</v>
      </c>
      <c r="M34" s="295">
        <v>20</v>
      </c>
      <c r="N34" s="296" t="s">
        <v>487</v>
      </c>
    </row>
    <row r="35" spans="1:16" ht="27" customHeight="1" x14ac:dyDescent="0.15">
      <c r="A35" s="248"/>
      <c r="B35" s="244"/>
      <c r="C35" s="244"/>
      <c r="D35" s="244"/>
      <c r="E35" s="244"/>
      <c r="F35" s="244"/>
      <c r="G35" s="1160" t="s">
        <v>503</v>
      </c>
      <c r="H35" s="1161"/>
      <c r="I35" s="1161"/>
      <c r="J35" s="1162"/>
      <c r="K35" s="294">
        <v>979776</v>
      </c>
      <c r="L35" s="294">
        <v>26088</v>
      </c>
      <c r="M35" s="295">
        <v>17270</v>
      </c>
      <c r="N35" s="296">
        <v>51.1</v>
      </c>
    </row>
    <row r="36" spans="1:16" ht="27" customHeight="1" x14ac:dyDescent="0.15">
      <c r="A36" s="248"/>
      <c r="B36" s="244"/>
      <c r="C36" s="244"/>
      <c r="D36" s="244"/>
      <c r="E36" s="244"/>
      <c r="F36" s="244"/>
      <c r="G36" s="1160" t="s">
        <v>504</v>
      </c>
      <c r="H36" s="1161"/>
      <c r="I36" s="1161"/>
      <c r="J36" s="1162"/>
      <c r="K36" s="294">
        <v>8884</v>
      </c>
      <c r="L36" s="294">
        <v>237</v>
      </c>
      <c r="M36" s="295">
        <v>2908</v>
      </c>
      <c r="N36" s="296">
        <v>-91.9</v>
      </c>
    </row>
    <row r="37" spans="1:16" ht="13.5" customHeight="1" x14ac:dyDescent="0.15">
      <c r="A37" s="248"/>
      <c r="B37" s="244"/>
      <c r="C37" s="244"/>
      <c r="D37" s="244"/>
      <c r="E37" s="244"/>
      <c r="F37" s="244"/>
      <c r="G37" s="1160" t="s">
        <v>505</v>
      </c>
      <c r="H37" s="1161"/>
      <c r="I37" s="1161"/>
      <c r="J37" s="1162"/>
      <c r="K37" s="294">
        <v>174740</v>
      </c>
      <c r="L37" s="294">
        <v>4653</v>
      </c>
      <c r="M37" s="295">
        <v>1444</v>
      </c>
      <c r="N37" s="296">
        <v>222.2</v>
      </c>
    </row>
    <row r="38" spans="1:16" ht="27" customHeight="1" x14ac:dyDescent="0.15">
      <c r="A38" s="248"/>
      <c r="B38" s="244"/>
      <c r="C38" s="244"/>
      <c r="D38" s="244"/>
      <c r="E38" s="244"/>
      <c r="F38" s="244"/>
      <c r="G38" s="1163" t="s">
        <v>506</v>
      </c>
      <c r="H38" s="1164"/>
      <c r="I38" s="1164"/>
      <c r="J38" s="1165"/>
      <c r="K38" s="297">
        <v>144</v>
      </c>
      <c r="L38" s="297">
        <v>4</v>
      </c>
      <c r="M38" s="298">
        <v>7</v>
      </c>
      <c r="N38" s="299">
        <v>-42.9</v>
      </c>
      <c r="O38" s="293"/>
    </row>
    <row r="39" spans="1:16" x14ac:dyDescent="0.15">
      <c r="A39" s="248"/>
      <c r="B39" s="244"/>
      <c r="C39" s="244"/>
      <c r="D39" s="244"/>
      <c r="E39" s="244"/>
      <c r="F39" s="244"/>
      <c r="G39" s="1163" t="s">
        <v>507</v>
      </c>
      <c r="H39" s="1164"/>
      <c r="I39" s="1164"/>
      <c r="J39" s="1165"/>
      <c r="K39" s="300">
        <v>-91623</v>
      </c>
      <c r="L39" s="300">
        <v>-2440</v>
      </c>
      <c r="M39" s="301">
        <v>-4412</v>
      </c>
      <c r="N39" s="302">
        <v>-44.7</v>
      </c>
      <c r="O39" s="293"/>
    </row>
    <row r="40" spans="1:16" ht="27" customHeight="1" x14ac:dyDescent="0.15">
      <c r="A40" s="248"/>
      <c r="B40" s="244"/>
      <c r="C40" s="244"/>
      <c r="D40" s="244"/>
      <c r="E40" s="244"/>
      <c r="F40" s="244"/>
      <c r="G40" s="1160" t="s">
        <v>508</v>
      </c>
      <c r="H40" s="1161"/>
      <c r="I40" s="1161"/>
      <c r="J40" s="1162"/>
      <c r="K40" s="300">
        <v>-4222918</v>
      </c>
      <c r="L40" s="300">
        <v>-112440</v>
      </c>
      <c r="M40" s="301">
        <v>-58381</v>
      </c>
      <c r="N40" s="302">
        <v>92.6</v>
      </c>
      <c r="O40" s="293"/>
    </row>
    <row r="41" spans="1:16" x14ac:dyDescent="0.15">
      <c r="A41" s="248"/>
      <c r="B41" s="244"/>
      <c r="C41" s="244"/>
      <c r="D41" s="244"/>
      <c r="E41" s="244"/>
      <c r="F41" s="244"/>
      <c r="G41" s="1166" t="s">
        <v>276</v>
      </c>
      <c r="H41" s="1167"/>
      <c r="I41" s="1167"/>
      <c r="J41" s="1168"/>
      <c r="K41" s="294">
        <v>2434747</v>
      </c>
      <c r="L41" s="300">
        <v>64828</v>
      </c>
      <c r="M41" s="301">
        <v>27153</v>
      </c>
      <c r="N41" s="302">
        <v>138.80000000000001</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55" t="s">
        <v>477</v>
      </c>
      <c r="J49" s="1157" t="s">
        <v>512</v>
      </c>
      <c r="K49" s="1158"/>
      <c r="L49" s="1158"/>
      <c r="M49" s="1158"/>
      <c r="N49" s="1159"/>
    </row>
    <row r="50" spans="1:14" x14ac:dyDescent="0.15">
      <c r="A50" s="248"/>
      <c r="B50" s="244"/>
      <c r="C50" s="244"/>
      <c r="D50" s="244"/>
      <c r="E50" s="244"/>
      <c r="F50" s="244"/>
      <c r="G50" s="312"/>
      <c r="H50" s="313"/>
      <c r="I50" s="1156"/>
      <c r="J50" s="314" t="s">
        <v>513</v>
      </c>
      <c r="K50" s="315" t="s">
        <v>514</v>
      </c>
      <c r="L50" s="316" t="s">
        <v>515</v>
      </c>
      <c r="M50" s="317" t="s">
        <v>516</v>
      </c>
      <c r="N50" s="318" t="s">
        <v>517</v>
      </c>
    </row>
    <row r="51" spans="1:14" x14ac:dyDescent="0.15">
      <c r="A51" s="248"/>
      <c r="B51" s="244"/>
      <c r="C51" s="244"/>
      <c r="D51" s="244"/>
      <c r="E51" s="244"/>
      <c r="F51" s="244"/>
      <c r="G51" s="310" t="s">
        <v>518</v>
      </c>
      <c r="H51" s="311"/>
      <c r="I51" s="319">
        <v>5920831</v>
      </c>
      <c r="J51" s="320">
        <v>149425</v>
      </c>
      <c r="K51" s="321">
        <v>-11.1</v>
      </c>
      <c r="L51" s="322">
        <v>67201</v>
      </c>
      <c r="M51" s="323">
        <v>-22.2</v>
      </c>
      <c r="N51" s="324">
        <v>11.1</v>
      </c>
    </row>
    <row r="52" spans="1:14" x14ac:dyDescent="0.15">
      <c r="A52" s="248"/>
      <c r="B52" s="244"/>
      <c r="C52" s="244"/>
      <c r="D52" s="244"/>
      <c r="E52" s="244"/>
      <c r="F52" s="244"/>
      <c r="G52" s="325"/>
      <c r="H52" s="326" t="s">
        <v>519</v>
      </c>
      <c r="I52" s="327">
        <v>2649172</v>
      </c>
      <c r="J52" s="328">
        <v>66858</v>
      </c>
      <c r="K52" s="329">
        <v>-19.3</v>
      </c>
      <c r="L52" s="330">
        <v>35210</v>
      </c>
      <c r="M52" s="331">
        <v>-14.6</v>
      </c>
      <c r="N52" s="332">
        <v>-4.7</v>
      </c>
    </row>
    <row r="53" spans="1:14" x14ac:dyDescent="0.15">
      <c r="A53" s="248"/>
      <c r="B53" s="244"/>
      <c r="C53" s="244"/>
      <c r="D53" s="244"/>
      <c r="E53" s="244"/>
      <c r="F53" s="244"/>
      <c r="G53" s="310" t="s">
        <v>520</v>
      </c>
      <c r="H53" s="311"/>
      <c r="I53" s="319">
        <v>6893176</v>
      </c>
      <c r="J53" s="320">
        <v>175287</v>
      </c>
      <c r="K53" s="321">
        <v>17.3</v>
      </c>
      <c r="L53" s="322">
        <v>75709</v>
      </c>
      <c r="M53" s="323">
        <v>12.7</v>
      </c>
      <c r="N53" s="324">
        <v>4.5999999999999996</v>
      </c>
    </row>
    <row r="54" spans="1:14" x14ac:dyDescent="0.15">
      <c r="A54" s="248"/>
      <c r="B54" s="244"/>
      <c r="C54" s="244"/>
      <c r="D54" s="244"/>
      <c r="E54" s="244"/>
      <c r="F54" s="244"/>
      <c r="G54" s="325"/>
      <c r="H54" s="326" t="s">
        <v>519</v>
      </c>
      <c r="I54" s="327">
        <v>3263590</v>
      </c>
      <c r="J54" s="328">
        <v>82990</v>
      </c>
      <c r="K54" s="329">
        <v>24.1</v>
      </c>
      <c r="L54" s="330">
        <v>35212</v>
      </c>
      <c r="M54" s="331">
        <v>0</v>
      </c>
      <c r="N54" s="332">
        <v>24.1</v>
      </c>
    </row>
    <row r="55" spans="1:14" x14ac:dyDescent="0.15">
      <c r="A55" s="248"/>
      <c r="B55" s="244"/>
      <c r="C55" s="244"/>
      <c r="D55" s="244"/>
      <c r="E55" s="244"/>
      <c r="F55" s="244"/>
      <c r="G55" s="310" t="s">
        <v>521</v>
      </c>
      <c r="H55" s="311"/>
      <c r="I55" s="319">
        <v>4952624</v>
      </c>
      <c r="J55" s="320">
        <v>127422</v>
      </c>
      <c r="K55" s="321">
        <v>-27.3</v>
      </c>
      <c r="L55" s="322">
        <v>90961</v>
      </c>
      <c r="M55" s="323">
        <v>20.100000000000001</v>
      </c>
      <c r="N55" s="324">
        <v>-47.4</v>
      </c>
    </row>
    <row r="56" spans="1:14" x14ac:dyDescent="0.15">
      <c r="A56" s="248"/>
      <c r="B56" s="244"/>
      <c r="C56" s="244"/>
      <c r="D56" s="244"/>
      <c r="E56" s="244"/>
      <c r="F56" s="244"/>
      <c r="G56" s="325"/>
      <c r="H56" s="326" t="s">
        <v>519</v>
      </c>
      <c r="I56" s="327">
        <v>2312592</v>
      </c>
      <c r="J56" s="328">
        <v>59499</v>
      </c>
      <c r="K56" s="329">
        <v>-28.3</v>
      </c>
      <c r="L56" s="330">
        <v>37720</v>
      </c>
      <c r="M56" s="331">
        <v>7.1</v>
      </c>
      <c r="N56" s="332">
        <v>-35.4</v>
      </c>
    </row>
    <row r="57" spans="1:14" x14ac:dyDescent="0.15">
      <c r="A57" s="248"/>
      <c r="B57" s="244"/>
      <c r="C57" s="244"/>
      <c r="D57" s="244"/>
      <c r="E57" s="244"/>
      <c r="F57" s="244"/>
      <c r="G57" s="310" t="s">
        <v>522</v>
      </c>
      <c r="H57" s="311"/>
      <c r="I57" s="319">
        <v>4511093</v>
      </c>
      <c r="J57" s="320">
        <v>117854</v>
      </c>
      <c r="K57" s="321">
        <v>-7.5</v>
      </c>
      <c r="L57" s="322">
        <v>106614</v>
      </c>
      <c r="M57" s="323">
        <v>17.2</v>
      </c>
      <c r="N57" s="324">
        <v>-24.7</v>
      </c>
    </row>
    <row r="58" spans="1:14" x14ac:dyDescent="0.15">
      <c r="A58" s="248"/>
      <c r="B58" s="244"/>
      <c r="C58" s="244"/>
      <c r="D58" s="244"/>
      <c r="E58" s="244"/>
      <c r="F58" s="244"/>
      <c r="G58" s="325"/>
      <c r="H58" s="326" t="s">
        <v>519</v>
      </c>
      <c r="I58" s="327">
        <v>2451894</v>
      </c>
      <c r="J58" s="328">
        <v>64057</v>
      </c>
      <c r="K58" s="329">
        <v>7.7</v>
      </c>
      <c r="L58" s="330">
        <v>45545</v>
      </c>
      <c r="M58" s="331">
        <v>20.7</v>
      </c>
      <c r="N58" s="332">
        <v>-13</v>
      </c>
    </row>
    <row r="59" spans="1:14" x14ac:dyDescent="0.15">
      <c r="A59" s="248"/>
      <c r="B59" s="244"/>
      <c r="C59" s="244"/>
      <c r="D59" s="244"/>
      <c r="E59" s="244"/>
      <c r="F59" s="244"/>
      <c r="G59" s="310" t="s">
        <v>523</v>
      </c>
      <c r="H59" s="311"/>
      <c r="I59" s="319">
        <v>4753431</v>
      </c>
      <c r="J59" s="320">
        <v>126566</v>
      </c>
      <c r="K59" s="321">
        <v>7.4</v>
      </c>
      <c r="L59" s="322">
        <v>85459</v>
      </c>
      <c r="M59" s="323">
        <v>-19.8</v>
      </c>
      <c r="N59" s="324">
        <v>27.2</v>
      </c>
    </row>
    <row r="60" spans="1:14" x14ac:dyDescent="0.15">
      <c r="A60" s="248"/>
      <c r="B60" s="244"/>
      <c r="C60" s="244"/>
      <c r="D60" s="244"/>
      <c r="E60" s="244"/>
      <c r="F60" s="244"/>
      <c r="G60" s="325"/>
      <c r="H60" s="326" t="s">
        <v>519</v>
      </c>
      <c r="I60" s="333">
        <v>3059030</v>
      </c>
      <c r="J60" s="328">
        <v>81450</v>
      </c>
      <c r="K60" s="329">
        <v>27.2</v>
      </c>
      <c r="L60" s="330">
        <v>44378</v>
      </c>
      <c r="M60" s="331">
        <v>-2.6</v>
      </c>
      <c r="N60" s="332">
        <v>29.8</v>
      </c>
    </row>
    <row r="61" spans="1:14" x14ac:dyDescent="0.15">
      <c r="A61" s="248"/>
      <c r="B61" s="244"/>
      <c r="C61" s="244"/>
      <c r="D61" s="244"/>
      <c r="E61" s="244"/>
      <c r="F61" s="244"/>
      <c r="G61" s="310" t="s">
        <v>524</v>
      </c>
      <c r="H61" s="334"/>
      <c r="I61" s="335">
        <v>5406231</v>
      </c>
      <c r="J61" s="336">
        <v>139311</v>
      </c>
      <c r="K61" s="337">
        <v>-4.2</v>
      </c>
      <c r="L61" s="338">
        <v>85189</v>
      </c>
      <c r="M61" s="339">
        <v>1.6</v>
      </c>
      <c r="N61" s="324">
        <v>-5.8</v>
      </c>
    </row>
    <row r="62" spans="1:14" x14ac:dyDescent="0.15">
      <c r="A62" s="248"/>
      <c r="B62" s="244"/>
      <c r="C62" s="244"/>
      <c r="D62" s="244"/>
      <c r="E62" s="244"/>
      <c r="F62" s="244"/>
      <c r="G62" s="325"/>
      <c r="H62" s="326" t="s">
        <v>519</v>
      </c>
      <c r="I62" s="327">
        <v>2747256</v>
      </c>
      <c r="J62" s="328">
        <v>70971</v>
      </c>
      <c r="K62" s="329">
        <v>2.2999999999999998</v>
      </c>
      <c r="L62" s="330">
        <v>39613</v>
      </c>
      <c r="M62" s="331">
        <v>2.1</v>
      </c>
      <c r="N62" s="332">
        <v>0.2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R76" zoomScale="75" zoomScaleNormal="75" zoomScaleSheetLayoutView="55" workbookViewId="0">
      <selection activeCell="AH103" sqref="AH10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I1" zoomScale="75" zoomScaleNormal="75" zoomScaleSheetLayoutView="55" workbookViewId="0">
      <selection activeCell="R99" sqref="R9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election activeCell="P44" sqref="P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8.33</v>
      </c>
      <c r="G47" s="12">
        <v>10.14</v>
      </c>
      <c r="H47" s="12">
        <v>14.85</v>
      </c>
      <c r="I47" s="12">
        <v>15.85</v>
      </c>
      <c r="J47" s="13">
        <v>19.93</v>
      </c>
    </row>
    <row r="48" spans="2:10" ht="57.75" customHeight="1" x14ac:dyDescent="0.15">
      <c r="B48" s="14"/>
      <c r="C48" s="1171" t="s">
        <v>4</v>
      </c>
      <c r="D48" s="1171"/>
      <c r="E48" s="1172"/>
      <c r="F48" s="15">
        <v>3.61</v>
      </c>
      <c r="G48" s="16">
        <v>3.67</v>
      </c>
      <c r="H48" s="16">
        <v>3.84</v>
      </c>
      <c r="I48" s="16">
        <v>4.5199999999999996</v>
      </c>
      <c r="J48" s="17">
        <v>4.7</v>
      </c>
    </row>
    <row r="49" spans="2:10" ht="57.75" customHeight="1" thickBot="1" x14ac:dyDescent="0.2">
      <c r="B49" s="18"/>
      <c r="C49" s="1173" t="s">
        <v>5</v>
      </c>
      <c r="D49" s="1173"/>
      <c r="E49" s="1174"/>
      <c r="F49" s="19">
        <v>1.8</v>
      </c>
      <c r="G49" s="20">
        <v>0.15</v>
      </c>
      <c r="H49" s="20">
        <v>2.89</v>
      </c>
      <c r="I49" s="20">
        <v>1.08</v>
      </c>
      <c r="J49" s="21">
        <v>1.25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2017-03-06T07:59:17Z</cp:lastPrinted>
  <dcterms:created xsi:type="dcterms:W3CDTF">2017-02-15T21:39:51Z</dcterms:created>
  <dcterms:modified xsi:type="dcterms:W3CDTF">2017-05-15T08:00:11Z</dcterms:modified>
  <cp:category/>
</cp:coreProperties>
</file>