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940" windowHeight="7860" tabRatio="745" firstSheet="10" activeTab="1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workbook>
</file>

<file path=xl/calcChain.xml><?xml version="1.0" encoding="utf-8"?>
<calcChain xmlns="http://schemas.openxmlformats.org/spreadsheetml/2006/main">
  <c r="AU63" i="11" l="1"/>
  <c r="AP63" i="11"/>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AM36" i="9"/>
  <c r="CO34" i="9"/>
  <c r="CO35" i="9" s="1"/>
  <c r="CO36" i="9" s="1"/>
  <c r="BW34" i="9"/>
  <c r="BW35" i="9" s="1"/>
  <c r="BW36"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l="1"/>
  <c r="BE34" i="9"/>
  <c r="BE35" i="9" s="1"/>
  <c r="BE36" i="9" s="1"/>
</calcChain>
</file>

<file path=xl/sharedStrings.xml><?xml version="1.0" encoding="utf-8"?>
<sst xmlns="http://schemas.openxmlformats.org/spreadsheetml/2006/main" count="1029" uniqueCount="564">
  <si>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</si>
  <si>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</si>
  <si>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</si>
  <si>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</si>
  <si>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</si>
  <si>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</si>
  <si>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</si>
  <si>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</si>
  <si>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</si>
  <si>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</si>
  <si>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</si>
  <si>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</si>
  <si>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</si>
  <si>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</si>
  <si>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</si>
  <si>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</si>
  <si>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</si>
  <si>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</si>
  <si>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</si>
  <si>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</si>
  <si>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</si>
  <si>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</si>
  <si>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</si>
  <si>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</si>
  <si>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</si>
  <si>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</si>
  <si>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</si>
  <si>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</si>
  <si>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</si>
  <si>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</si>
  <si>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</si>
  <si>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</si>
  <si>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</si>
  <si>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</si>
  <si>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</si>
  <si>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</si>
  <si>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</si>
  <si>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</si>
  <si>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</si>
  <si>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</si>
  <si>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</si>
  <si>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</si>
  <si>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</si>
  <si>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</si>
  <si>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</si>
  <si>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</si>
  <si>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</si>
  <si>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</si>
  <si>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</si>
  <si>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</si>
  <si>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</si>
  <si>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</si>
  <si>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</si>
  <si>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</si>
  <si>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</si>
  <si>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</si>
  <si>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</si>
  <si>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</si>
  <si>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</si>
  <si>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</si>
  <si>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</si>
  <si>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</si>
  <si>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</si>
  <si>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</si>
  <si>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</si>
  <si>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</si>
  <si>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</si>
  <si>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</si>
  <si>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</si>
  <si>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</si>
  <si>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</si>
  <si>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</si>
  <si>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</si>
  <si>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</si>
  <si>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</si>
  <si>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</si>
  <si>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</si>
  <si>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</si>
  <si>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</si>
  <si>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</si>
  <si>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</si>
  <si>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</si>
  <si>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江田島市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</si>
  <si>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</si>
  <si>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</si>
  <si>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</si>
  <si>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</si>
  <si>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</si>
  <si>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</si>
  <si>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</si>
  <si>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</si>
  <si>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</si>
  <si>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</si>
  <si>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</si>
  <si>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</si>
  <si>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</si>
  <si>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</si>
  <si>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</si>
  <si>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</si>
  <si>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</si>
  <si>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</si>
  <si>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</si>
  <si>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</si>
  <si>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</si>
  <si>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</si>
  <si>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</si>
  <si>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</si>
  <si>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</si>
  <si>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</si>
  <si>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</si>
  <si>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</si>
  <si>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</si>
  <si>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</si>
  <si>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</si>
  <si>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</si>
  <si>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</si>
  <si>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</si>
  <si>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</si>
  <si>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</si>
  <si>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</si>
  <si>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</si>
  <si>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</si>
  <si>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</si>
  <si>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</si>
  <si>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</si>
  <si>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</si>
  <si>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</si>
  <si>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</si>
  <si>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</si>
  <si>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</si>
  <si>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</si>
  <si>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</si>
  <si>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</si>
  <si>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</si>
  <si>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</si>
  <si>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-1.8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</si>
  <si>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</si>
  <si>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</si>
  <si>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</si>
  <si>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</si>
  <si>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</si>
  <si>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</si>
  <si>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</si>
  <si>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</si>
  <si>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</si>
  <si>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</si>
  <si>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</si>
  <si>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</si>
  <si>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</si>
  <si>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</si>
  <si>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</si>
  <si>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</si>
  <si>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</si>
  <si>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</si>
  <si>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</si>
  <si>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</si>
  <si>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</si>
  <si>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</si>
  <si>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</si>
  <si>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</si>
  <si>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</si>
  <si>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</si>
  <si>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</si>
  <si>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</si>
  <si>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</si>
  <si>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</si>
  <si>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</si>
  <si>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</si>
  <si>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</si>
  <si>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</si>
  <si>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</si>
  <si>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</si>
  <si>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</si>
  <si>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</si>
  <si>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</si>
  <si>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</si>
  <si>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</si>
  <si>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</si>
  <si>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</si>
  <si>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</si>
  <si>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</si>
  <si>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</si>
  <si>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</si>
  <si>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</si>
  <si>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</si>
  <si>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</si>
  <si>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</si>
  <si>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</si>
  <si>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</si>
  <si>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</si>
  <si>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</si>
  <si>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</si>
  <si>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</si>
  <si>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</si>
  <si>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広島県江田島市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</si>
  <si>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</si>
  <si>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</si>
  <si>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</si>
  <si>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</si>
  <si>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</si>
  <si>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</si>
  <si>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</si>
  <si>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</si>
  <si>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</si>
  <si>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</si>
  <si>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</si>
  <si>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</si>
  <si>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</si>
  <si>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</si>
  <si>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</si>
  <si>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</si>
  <si>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</si>
  <si>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</si>
  <si>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</si>
  <si>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</si>
  <si>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</si>
  <si>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</si>
  <si>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</si>
  <si>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</si>
  <si>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</si>
  <si>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</si>
  <si>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</si>
  <si>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</si>
  <si>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</si>
  <si>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</si>
  <si>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</si>
  <si>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</si>
  <si>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</si>
  <si>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</si>
  <si>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</si>
  <si>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</si>
  <si>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</si>
  <si>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</si>
  <si>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</si>
  <si>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</si>
  <si>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</si>
  <si>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</si>
  <si>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</si>
  <si>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</si>
  <si>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</si>
  <si>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</si>
  <si>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</si>
  <si>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</si>
  <si>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</si>
  <si>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</si>
  <si>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</si>
  <si>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</si>
  <si>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</si>
  <si>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</si>
  <si>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</si>
  <si>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</si>
  <si>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</si>
  <si>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</si>
  <si>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</si>
  <si>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</si>
  <si>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</si>
  <si>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</si>
  <si>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</si>
  <si>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</si>
  <si>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</si>
  <si>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</si>
  <si>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</si>
  <si>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</si>
  <si>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</si>
  <si>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</si>
  <si>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</si>
  <si>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</si>
  <si>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</si>
  <si>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</si>
  <si>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</si>
  <si>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</si>
  <si>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</si>
  <si>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</si>
  <si>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</si>
  <si>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</si>
  <si>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</si>
  <si>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</si>
  <si>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</si>
  <si>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</si>
  <si>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</si>
  <si>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</si>
  <si>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</si>
  <si>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</si>
  <si>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</si>
  <si>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</si>
  <si>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</si>
  <si>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</si>
  <si>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</si>
  <si>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</si>
  <si>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</si>
  <si>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</si>
  <si>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</si>
  <si>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</si>
  <si>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</si>
  <si>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</si>
  <si>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</si>
  <si>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</si>
  <si>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</si>
  <si>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</si>
  <si>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</si>
  <si>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</si>
  <si>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</si>
  <si>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</si>
  <si>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</si>
  <si>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</si>
  <si>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</si>
  <si>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</si>
  <si>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</si>
  <si>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</si>
  <si>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</si>
  <si>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</si>
  <si>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</si>
  <si>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</si>
  <si>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</si>
  <si>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</si>
  <si>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</si>
  <si>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観光施設</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</si>
  <si>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</si>
  <si>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</si>
  <si>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</si>
  <si>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</si>
  <si>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</si>
  <si>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</si>
  <si>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</si>
  <si>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</si>
  <si>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</si>
  <si>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</si>
  <si>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</si>
  <si>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</si>
  <si>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</si>
  <si>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</si>
  <si>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</si>
  <si>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</si>
  <si>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</si>
  <si>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</si>
  <si>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</si>
  <si>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</si>
  <si>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</si>
  <si>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</si>
  <si>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</si>
  <si>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</si>
  <si>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</si>
  <si>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広島県江田島市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</si>
  <si>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</si>
  <si>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</si>
  <si>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</si>
  <si>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</si>
  <si>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</si>
  <si>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</si>
  <si>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</si>
  <si>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</si>
  <si>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</si>
  <si>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</si>
  <si>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</si>
  <si>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</si>
  <si>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</si>
  <si>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</si>
  <si>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</si>
  <si>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</si>
  <si>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</si>
  <si>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</si>
  <si>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</si>
  <si>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</si>
  <si>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</si>
  <si>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港湾管理特別会計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</si>
  <si>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</si>
  <si>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</si>
  <si>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</si>
  <si>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</si>
  <si>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</si>
  <si>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</si>
  <si>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</si>
  <si>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</si>
  <si>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</si>
  <si>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</si>
  <si>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</si>
  <si>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</si>
  <si>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</si>
  <si>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</si>
  <si>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</si>
  <si>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</si>
  <si>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介護保険(保険事業勘定)特別会計</t>
    <phoneticPr fontId="5"/>
  </si>
  <si>
    <t>介護保険(介護サービス事業勘定)特別会計</t>
    <phoneticPr fontId="5"/>
  </si>
  <si>
    <t>下水道事業会計</t>
    <phoneticPr fontId="5"/>
  </si>
  <si>
    <t>法適用企業</t>
    <phoneticPr fontId="5"/>
  </si>
  <si>
    <t>水道事業会計</t>
    <phoneticPr fontId="5"/>
  </si>
  <si>
    <t>宿泊施設事業特別会計</t>
    <phoneticPr fontId="5"/>
  </si>
  <si>
    <t>法非適用企業</t>
    <phoneticPr fontId="5"/>
  </si>
  <si>
    <t>交通船事業特別会計</t>
    <phoneticPr fontId="5"/>
  </si>
  <si>
    <t>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</si>
  <si>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</si>
  <si>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</si>
  <si>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</si>
  <si>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</si>
  <si>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</si>
  <si>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</si>
  <si>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</si>
  <si>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</si>
  <si>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</si>
  <si>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</si>
  <si>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</si>
  <si>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</si>
  <si>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</si>
  <si>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</si>
  <si>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</si>
  <si>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</si>
  <si>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</si>
  <si>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</si>
  <si>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</si>
  <si>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</si>
  <si>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</si>
  <si>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</si>
  <si>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</si>
  <si>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</si>
  <si>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</si>
  <si>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</si>
  <si>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</si>
  <si>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</si>
  <si>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</si>
  <si>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</si>
  <si>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</si>
  <si>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</si>
  <si>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</si>
  <si>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</si>
  <si>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</si>
  <si>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</si>
  <si>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</si>
  <si>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</si>
  <si>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</si>
  <si>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</si>
  <si>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</si>
  <si>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</si>
  <si>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</si>
  <si>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</si>
  <si>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</si>
  <si>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</si>
  <si>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</si>
  <si>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</si>
  <si>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</si>
  <si>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</si>
  <si>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</si>
  <si>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</si>
  <si>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</si>
  <si>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</si>
  <si>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</si>
  <si>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</si>
  <si>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</si>
  <si>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</si>
  <si>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</si>
  <si>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</si>
  <si>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</si>
  <si>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宿泊施設事業特別会計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</si>
  <si>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</si>
  <si>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</si>
  <si>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</si>
  <si>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</si>
  <si>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</si>
  <si>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</si>
  <si>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</si>
  <si>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</si>
  <si>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</si>
  <si>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</si>
  <si>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</si>
  <si>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</si>
  <si>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</si>
  <si>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</si>
  <si>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</si>
  <si>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</si>
  <si>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</si>
  <si>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</si>
  <si>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</si>
  <si>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</si>
  <si>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</si>
  <si>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</si>
  <si>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</si>
  <si>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</si>
  <si>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</si>
  <si>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</si>
  <si>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</si>
  <si>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</si>
  <si>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</si>
  <si>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</si>
  <si>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</si>
  <si>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</si>
  <si>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</si>
  <si>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</si>
  <si>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</si>
  <si>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</si>
  <si>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</si>
  <si>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</si>
  <si>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</si>
  <si>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</si>
  <si>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</si>
  <si>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</si>
  <si>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</si>
  <si>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</si>
  <si>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</si>
  <si>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</si>
  <si>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</si>
  <si>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</si>
  <si>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</si>
  <si>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</si>
  <si>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</si>
  <si>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</si>
  <si>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</si>
  <si>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</si>
  <si>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</si>
  <si>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</si>
  <si>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</si>
  <si>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</si>
  <si>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</si>
  <si>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</si>
  <si>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</si>
  <si>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</si>
  <si>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</si>
  <si>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</si>
  <si>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</si>
  <si>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</si>
  <si>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</si>
  <si>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</si>
  <si>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</si>
  <si>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</si>
  <si>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</si>
  <si>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</si>
  <si>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</si>
  <si>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</si>
  <si>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</si>
  <si>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</si>
  <si>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</si>
  <si>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</si>
  <si>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</si>
  <si>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</si>
  <si>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</si>
  <si>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</si>
  <si>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水道事業会計</t>
  </si>
  <si>
    <t>一般会計</t>
  </si>
  <si>
    <t>下水道事業会計</t>
  </si>
  <si>
    <t>介護保険(保険事業勘定)特別会計</t>
  </si>
  <si>
    <t>交通船事業特別会計</t>
  </si>
  <si>
    <t>国民健康保険特別会計</t>
  </si>
  <si>
    <t>後期高齢者医療特別会計</t>
  </si>
  <si>
    <t>介護保険(介護サービス事業勘定)特別会計</t>
  </si>
  <si>
    <t>その他会計（赤字）</t>
  </si>
  <si>
    <t>その他会計（黒字）</t>
  </si>
  <si>
    <t>-</t>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</si>
  <si>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</si>
  <si>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</si>
  <si>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広島県市町総合事務組合</t>
    <rPh sb="0" eb="3">
      <t>ヒロシマケン</t>
    </rPh>
    <rPh sb="3" eb="4">
      <t>シ</t>
    </rPh>
    <rPh sb="4" eb="5">
      <t>マチ</t>
    </rPh>
    <rPh sb="5" eb="7">
      <t>ソウゴウ</t>
    </rPh>
    <rPh sb="7" eb="9">
      <t>ジム</t>
    </rPh>
    <rPh sb="9" eb="11">
      <t>クミアイ</t>
    </rPh>
    <phoneticPr fontId="2"/>
  </si>
  <si>
    <t>江田島市土地開発公社</t>
    <rPh sb="0" eb="3">
      <t>エタジマ</t>
    </rPh>
    <rPh sb="3" eb="4">
      <t>シ</t>
    </rPh>
    <rPh sb="4" eb="6">
      <t>トチ</t>
    </rPh>
    <rPh sb="6" eb="8">
      <t>カイハツ</t>
    </rPh>
    <rPh sb="8" eb="10">
      <t>コウシャ</t>
    </rPh>
    <phoneticPr fontId="2"/>
  </si>
  <si>
    <t>沖野島マリーナ株式会社</t>
    <rPh sb="0" eb="1">
      <t>オキ</t>
    </rPh>
    <rPh sb="1" eb="2">
      <t>ノ</t>
    </rPh>
    <rPh sb="2" eb="3">
      <t>シマ</t>
    </rPh>
    <rPh sb="7" eb="11">
      <t>カブシキガイシャ</t>
    </rPh>
    <phoneticPr fontId="2"/>
  </si>
  <si>
    <t>江田島バス株式会社</t>
    <rPh sb="0" eb="3">
      <t>エタジマ</t>
    </rPh>
    <rPh sb="5" eb="9">
      <t>カブシキガイシャ</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</si>
  <si>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</si>
  <si>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</si>
  <si>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</si>
  <si>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</si>
  <si>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</si>
  <si>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</si>
  <si>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</si>
  <si>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</si>
  <si>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</si>
  <si>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</si>
  <si>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</si>
  <si>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</si>
  <si>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【実質公債費比率】
　建設事業債等の発行抑制，過去に発行した高利率の地方債の償還終了及び利率見直しに伴う元利償還額の減少等により，実質公債費比率は年々減少し，類似団体平均値を下回っている。
【将来負担比率】
　建設事業債等の発行抑制による地方債現在高の減少や財政調整基金への決算剰余金の積立による充当可能基金の増加等により，将来負担比率は年々改善していて，H23年度と比較すると72.0ポイント減少している。また，類似団体と比較しても減少率は高くなっていて，H25年度以降は類似団体平均値を下回っている。</t>
    <rPh sb="42" eb="43">
      <t>オヨ</t>
    </rPh>
    <rPh sb="65" eb="67">
      <t>ジッシツ</t>
    </rPh>
    <rPh sb="67" eb="70">
      <t>コウサイヒ</t>
    </rPh>
    <rPh sb="70" eb="72">
      <t>ヒリツ</t>
    </rPh>
    <rPh sb="79" eb="81">
      <t>ルイジ</t>
    </rPh>
    <rPh sb="81" eb="83">
      <t>ダンタイ</t>
    </rPh>
    <rPh sb="83" eb="86">
      <t>ヘイキンチ</t>
    </rPh>
    <rPh sb="87" eb="89">
      <t>シタマワ</t>
    </rPh>
    <rPh sb="157" eb="158">
      <t>トウ</t>
    </rPh>
    <rPh sb="162" eb="164">
      <t>ショウライ</t>
    </rPh>
    <rPh sb="164" eb="166">
      <t>フタン</t>
    </rPh>
    <rPh sb="166" eb="168">
      <t>ヒリツ</t>
    </rPh>
    <rPh sb="169" eb="171">
      <t>ネンネン</t>
    </rPh>
    <rPh sb="171" eb="173">
      <t>カイゼン</t>
    </rPh>
    <rPh sb="207" eb="209">
      <t>ルイジ</t>
    </rPh>
    <rPh sb="209" eb="211">
      <t>ダンタイ</t>
    </rPh>
    <rPh sb="212" eb="214">
      <t>ヒカク</t>
    </rPh>
    <rPh sb="217" eb="220">
      <t>ゲンショウリツ</t>
    </rPh>
    <rPh sb="221" eb="222">
      <t>タカ</t>
    </rPh>
    <rPh sb="232" eb="234">
      <t>ネンド</t>
    </rPh>
    <rPh sb="234" eb="236">
      <t>イコウ</t>
    </rPh>
    <rPh sb="237" eb="239">
      <t>ルイジ</t>
    </rPh>
    <rPh sb="239" eb="241">
      <t>ダンタイ</t>
    </rPh>
    <rPh sb="241" eb="244">
      <t>ヘイキンチ</t>
    </rPh>
    <rPh sb="245" eb="247">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</si>
</sst>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67201</c:v>
                </c:pt>
                <c:pt idx="1">
                  <c:v>75709</c:v>
                </c:pt>
                <c:pt idx="2">
                  <c:v>90961</c:v>
                </c:pt>
                <c:pt idx="3">
                  <c:v>106614</c:v>
                </c:pt>
                <c:pt idx="4">
                  <c:v>85459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54013</c:v>
                </c:pt>
                <c:pt idx="1">
                  <c:v>56984</c:v>
                </c:pt>
                <c:pt idx="2">
                  <c:v>102740</c:v>
                </c:pt>
                <c:pt idx="3">
                  <c:v>67708</c:v>
                </c:pt>
                <c:pt idx="4">
                  <c:v>65846</c:v>
                </c:pt>
              </c:numCache>
            </c:numRef>
          </c:val>
          <c:smooth val="0"/>
        </c:ser>
        <c:dLbls>
          <c:showLegendKey val="0"/>
          <c:showVal val="0"/>
          <c:showCatName val="0"/>
          <c:showSerName val="0"/>
          <c:showPercent val="0"/>
          <c:showBubbleSize val="0"/>
        </c:dLbls>
        <c:marker val="1"/>
        <c:smooth val="0"/>
        <c:axId val="48765952"/>
        <c:axId val="48776320"/>
      </c:lineChart>
      <c:catAx>
        <c:axId val="487659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776320"/>
        <c:crosses val="autoZero"/>
        <c:auto val="1"/>
        <c:lblAlgn val="ctr"/>
        <c:lblOffset val="100"/>
        <c:tickLblSkip val="1"/>
        <c:tickMarkSkip val="1"/>
        <c:noMultiLvlLbl val="0"/>
      </c:catAx>
      <c:valAx>
        <c:axId val="4877632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7659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6.97</c:v>
                </c:pt>
                <c:pt idx="1">
                  <c:v>5.13</c:v>
                </c:pt>
                <c:pt idx="2">
                  <c:v>4.5599999999999996</c:v>
                </c:pt>
                <c:pt idx="3">
                  <c:v>3.99</c:v>
                </c:pt>
                <c:pt idx="4">
                  <c:v>6.1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27.15</c:v>
                </c:pt>
                <c:pt idx="1">
                  <c:v>34.799999999999997</c:v>
                </c:pt>
                <c:pt idx="2">
                  <c:v>41.29</c:v>
                </c:pt>
                <c:pt idx="3">
                  <c:v>47.41</c:v>
                </c:pt>
                <c:pt idx="4">
                  <c:v>54.31</c:v>
                </c:pt>
              </c:numCache>
            </c:numRef>
          </c:val>
        </c:ser>
        <c:dLbls>
          <c:showLegendKey val="0"/>
          <c:showVal val="0"/>
          <c:showCatName val="0"/>
          <c:showSerName val="0"/>
          <c:showPercent val="0"/>
          <c:showBubbleSize val="0"/>
        </c:dLbls>
        <c:gapWidth val="250"/>
        <c:overlap val="100"/>
        <c:axId val="48561536"/>
        <c:axId val="806804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9.6199999999999992</c:v>
                </c:pt>
                <c:pt idx="1">
                  <c:v>5.13</c:v>
                </c:pt>
                <c:pt idx="2">
                  <c:v>6.29</c:v>
                </c:pt>
                <c:pt idx="3">
                  <c:v>5.34</c:v>
                </c:pt>
                <c:pt idx="4">
                  <c:v>9.08</c:v>
                </c:pt>
              </c:numCache>
            </c:numRef>
          </c:val>
          <c:smooth val="0"/>
        </c:ser>
        <c:dLbls>
          <c:showLegendKey val="0"/>
          <c:showVal val="0"/>
          <c:showCatName val="0"/>
          <c:showSerName val="0"/>
          <c:showPercent val="0"/>
          <c:showBubbleSize val="0"/>
        </c:dLbls>
        <c:marker val="1"/>
        <c:smooth val="0"/>
        <c:axId val="48561536"/>
        <c:axId val="80680448"/>
      </c:lineChart>
      <c:catAx>
        <c:axId val="48561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0680448"/>
        <c:crosses val="autoZero"/>
        <c:auto val="1"/>
        <c:lblAlgn val="ctr"/>
        <c:lblOffset val="100"/>
        <c:tickLblSkip val="1"/>
        <c:tickMarkSkip val="1"/>
        <c:noMultiLvlLbl val="0"/>
      </c:catAx>
      <c:valAx>
        <c:axId val="80680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561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0.04</c:v>
                </c:pt>
                <c:pt idx="4">
                  <c:v>#N/A</c:v>
                </c:pt>
                <c:pt idx="5">
                  <c:v>0.03</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介護保険(介護サービス事業勘定)特別会計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0.02</c:v>
                </c:pt>
                <c:pt idx="2">
                  <c:v>#N/A</c:v>
                </c:pt>
                <c:pt idx="3">
                  <c:v>0.01</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0.11</c:v>
                </c:pt>
                <c:pt idx="2">
                  <c:v>#N/A</c:v>
                </c:pt>
                <c:pt idx="3">
                  <c:v>0.1</c:v>
                </c:pt>
                <c:pt idx="4">
                  <c:v>#N/A</c:v>
                </c:pt>
                <c:pt idx="5">
                  <c:v>0.1</c:v>
                </c:pt>
                <c:pt idx="6">
                  <c:v>#N/A</c:v>
                </c:pt>
                <c:pt idx="7">
                  <c:v>0.1</c:v>
                </c:pt>
                <c:pt idx="8">
                  <c:v>#N/A</c:v>
                </c:pt>
                <c:pt idx="9">
                  <c:v>0.11</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2.75</c:v>
                </c:pt>
                <c:pt idx="2">
                  <c:v>#N/A</c:v>
                </c:pt>
                <c:pt idx="3">
                  <c:v>1.91</c:v>
                </c:pt>
                <c:pt idx="4">
                  <c:v>#N/A</c:v>
                </c:pt>
                <c:pt idx="5">
                  <c:v>2.2000000000000002</c:v>
                </c:pt>
                <c:pt idx="6">
                  <c:v>#N/A</c:v>
                </c:pt>
                <c:pt idx="7">
                  <c:v>1.22</c:v>
                </c:pt>
                <c:pt idx="8">
                  <c:v>#N/A</c:v>
                </c:pt>
                <c:pt idx="9">
                  <c:v>0.23</c:v>
                </c:pt>
              </c:numCache>
            </c:numRef>
          </c:val>
        </c:ser>
        <c:ser>
          <c:idx val="5"/>
          <c:order val="5"/>
          <c:tx>
            <c:strRef>
              <c:f>データシート!$A$32</c:f>
              <c:strCache>
                <c:ptCount val="1"/>
                <c:pt idx="0">
                  <c:v>交通船事業特別会計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0.72</c:v>
                </c:pt>
                <c:pt idx="2">
                  <c:v>#N/A</c:v>
                </c:pt>
                <c:pt idx="3">
                  <c:v>0.27</c:v>
                </c:pt>
                <c:pt idx="4">
                  <c:v>#N/A</c:v>
                </c:pt>
                <c:pt idx="5">
                  <c:v>0.09</c:v>
                </c:pt>
                <c:pt idx="6">
                  <c:v>#N/A</c:v>
                </c:pt>
                <c:pt idx="7">
                  <c:v>1.31</c:v>
                </c:pt>
                <c:pt idx="8">
                  <c:v>#N/A</c:v>
                </c:pt>
                <c:pt idx="9">
                  <c:v>0.26</c:v>
                </c:pt>
              </c:numCache>
            </c:numRef>
          </c:val>
        </c:ser>
        <c:ser>
          <c:idx val="6"/>
          <c:order val="6"/>
          <c:tx>
            <c:strRef>
              <c:f>データシート!$A$33</c:f>
              <c:strCache>
                <c:ptCount val="1"/>
                <c:pt idx="0">
                  <c:v>介護保険(保険事業勘定)特別会計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0.31</c:v>
                </c:pt>
                <c:pt idx="2">
                  <c:v>#N/A</c:v>
                </c:pt>
                <c:pt idx="3">
                  <c:v>0.11</c:v>
                </c:pt>
                <c:pt idx="4">
                  <c:v>#N/A</c:v>
                </c:pt>
                <c:pt idx="5">
                  <c:v>0.43</c:v>
                </c:pt>
                <c:pt idx="6">
                  <c:v>#N/A</c:v>
                </c:pt>
                <c:pt idx="7">
                  <c:v>0.39</c:v>
                </c:pt>
                <c:pt idx="8">
                  <c:v>#N/A</c:v>
                </c:pt>
                <c:pt idx="9">
                  <c:v>0.9</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1.31</c:v>
                </c:pt>
                <c:pt idx="2">
                  <c:v>#N/A</c:v>
                </c:pt>
                <c:pt idx="3">
                  <c:v>1.86</c:v>
                </c:pt>
                <c:pt idx="4">
                  <c:v>#N/A</c:v>
                </c:pt>
                <c:pt idx="5">
                  <c:v>1.88</c:v>
                </c:pt>
                <c:pt idx="6">
                  <c:v>#N/A</c:v>
                </c:pt>
                <c:pt idx="7">
                  <c:v>1.74</c:v>
                </c:pt>
                <c:pt idx="8">
                  <c:v>#N/A</c:v>
                </c:pt>
                <c:pt idx="9">
                  <c:v>1.97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6.96</c:v>
                </c:pt>
                <c:pt idx="2">
                  <c:v>#N/A</c:v>
                </c:pt>
                <c:pt idx="3">
                  <c:v>5.08</c:v>
                </c:pt>
                <c:pt idx="4">
                  <c:v>#N/A</c:v>
                </c:pt>
                <c:pt idx="5">
                  <c:v>4.5199999999999996</c:v>
                </c:pt>
                <c:pt idx="6">
                  <c:v>#N/A</c:v>
                </c:pt>
                <c:pt idx="7">
                  <c:v>3.97</c:v>
                </c:pt>
                <c:pt idx="8">
                  <c:v>#N/A</c:v>
                </c:pt>
                <c:pt idx="9">
                  <c:v>6.09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7.35</c:v>
                </c:pt>
                <c:pt idx="2">
                  <c:v>#N/A</c:v>
                </c:pt>
                <c:pt idx="3">
                  <c:v>8.4600000000000009</c:v>
                </c:pt>
                <c:pt idx="4">
                  <c:v>#N/A</c:v>
                </c:pt>
                <c:pt idx="5">
                  <c:v>9.75</c:v>
                </c:pt>
                <c:pt idx="6">
                  <c:v>#N/A</c:v>
                </c:pt>
                <c:pt idx="7">
                  <c:v>11.22</c:v>
                </c:pt>
                <c:pt idx="8">
                  <c:v>#N/A</c:v>
                </c:pt>
                <c:pt idx="9">
                  <c:v>12.71</c:v>
                </c:pt>
              </c:numCache>
            </c:numRef>
          </c:val>
        </c:ser>
        <c:dLbls>
          <c:showLegendKey val="0"/>
          <c:showVal val="0"/>
          <c:showCatName val="0"/>
          <c:showSerName val="0"/>
          <c:showPercent val="0"/>
          <c:showBubbleSize val="0"/>
        </c:dLbls>
        <c:gapWidth val="150"/>
        <c:overlap val="100"/>
        <c:axId val="114021504"/>
        <c:axId val="114023040"/>
      </c:barChart>
      <c:catAx>
        <c:axId val="114021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023040"/>
        <c:crosses val="autoZero"/>
        <c:auto val="1"/>
        <c:lblAlgn val="ctr"/>
        <c:lblOffset val="100"/>
        <c:tickLblSkip val="1"/>
        <c:tickMarkSkip val="1"/>
        <c:noMultiLvlLbl val="0"/>
      </c:catAx>
      <c:valAx>
        <c:axId val="114023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0215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1841</c:v>
                </c:pt>
                <c:pt idx="5">
                  <c:v>1868</c:v>
                </c:pt>
                <c:pt idx="8">
                  <c:v>1929</c:v>
                </c:pt>
                <c:pt idx="11">
                  <c:v>1995</c:v>
                </c:pt>
                <c:pt idx="14">
                  <c:v>1924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109</c:v>
                </c:pt>
                <c:pt idx="3">
                  <c:v>107</c:v>
                </c:pt>
                <c:pt idx="6">
                  <c:v>99</c:v>
                </c:pt>
                <c:pt idx="9">
                  <c:v>61</c:v>
                </c:pt>
                <c:pt idx="12">
                  <c:v>59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536</c:v>
                </c:pt>
                <c:pt idx="3">
                  <c:v>544</c:v>
                </c:pt>
                <c:pt idx="6">
                  <c:v>549</c:v>
                </c:pt>
                <c:pt idx="9">
                  <c:v>521</c:v>
                </c:pt>
                <c:pt idx="12">
                  <c:v>488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2042</c:v>
                </c:pt>
                <c:pt idx="3">
                  <c:v>2014</c:v>
                </c:pt>
                <c:pt idx="6">
                  <c:v>1989</c:v>
                </c:pt>
                <c:pt idx="9">
                  <c:v>2010</c:v>
                </c:pt>
                <c:pt idx="12">
                  <c:v>1903</c:v>
                </c:pt>
              </c:numCache>
            </c:numRef>
          </c:val>
        </c:ser>
        <c:dLbls>
          <c:showLegendKey val="0"/>
          <c:showVal val="0"/>
          <c:showCatName val="0"/>
          <c:showSerName val="0"/>
          <c:showPercent val="0"/>
          <c:showBubbleSize val="0"/>
        </c:dLbls>
        <c:gapWidth val="100"/>
        <c:overlap val="100"/>
        <c:axId val="102822656"/>
        <c:axId val="102824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846</c:v>
                </c:pt>
                <c:pt idx="2">
                  <c:v>#N/A</c:v>
                </c:pt>
                <c:pt idx="3">
                  <c:v>#N/A</c:v>
                </c:pt>
                <c:pt idx="4">
                  <c:v>797</c:v>
                </c:pt>
                <c:pt idx="5">
                  <c:v>#N/A</c:v>
                </c:pt>
                <c:pt idx="6">
                  <c:v>#N/A</c:v>
                </c:pt>
                <c:pt idx="7">
                  <c:v>708</c:v>
                </c:pt>
                <c:pt idx="8">
                  <c:v>#N/A</c:v>
                </c:pt>
                <c:pt idx="9">
                  <c:v>#N/A</c:v>
                </c:pt>
                <c:pt idx="10">
                  <c:v>597</c:v>
                </c:pt>
                <c:pt idx="11">
                  <c:v>#N/A</c:v>
                </c:pt>
                <c:pt idx="12">
                  <c:v>#N/A</c:v>
                </c:pt>
                <c:pt idx="13">
                  <c:v>526</c:v>
                </c:pt>
                <c:pt idx="14">
                  <c:v>#N/A</c:v>
                </c:pt>
              </c:numCache>
            </c:numRef>
          </c:val>
          <c:smooth val="0"/>
        </c:ser>
        <c:dLbls>
          <c:showLegendKey val="0"/>
          <c:showVal val="0"/>
          <c:showCatName val="0"/>
          <c:showSerName val="0"/>
          <c:showPercent val="0"/>
          <c:showBubbleSize val="0"/>
        </c:dLbls>
        <c:marker val="1"/>
        <c:smooth val="0"/>
        <c:axId val="102822656"/>
        <c:axId val="102824576"/>
      </c:lineChart>
      <c:catAx>
        <c:axId val="102822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824576"/>
        <c:crosses val="autoZero"/>
        <c:auto val="1"/>
        <c:lblAlgn val="ctr"/>
        <c:lblOffset val="100"/>
        <c:tickLblSkip val="1"/>
        <c:tickMarkSkip val="1"/>
        <c:noMultiLvlLbl val="0"/>
      </c:catAx>
      <c:valAx>
        <c:axId val="102824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822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18092</c:v>
                </c:pt>
                <c:pt idx="5">
                  <c:v>17602</c:v>
                </c:pt>
                <c:pt idx="8">
                  <c:v>17749</c:v>
                </c:pt>
                <c:pt idx="11">
                  <c:v>17131</c:v>
                </c:pt>
                <c:pt idx="14">
                  <c:v>16664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655</c:v>
                </c:pt>
                <c:pt idx="5">
                  <c:v>600</c:v>
                </c:pt>
                <c:pt idx="8">
                  <c:v>617</c:v>
                </c:pt>
                <c:pt idx="11">
                  <c:v>587</c:v>
                </c:pt>
                <c:pt idx="14">
                  <c:v>559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5299</c:v>
                </c:pt>
                <c:pt idx="5">
                  <c:v>6051</c:v>
                </c:pt>
                <c:pt idx="8">
                  <c:v>6756</c:v>
                </c:pt>
                <c:pt idx="11">
                  <c:v>7338</c:v>
                </c:pt>
                <c:pt idx="14">
                  <c:v>8059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3835</c:v>
                </c:pt>
                <c:pt idx="3">
                  <c:v>3729</c:v>
                </c:pt>
                <c:pt idx="6">
                  <c:v>3524</c:v>
                </c:pt>
                <c:pt idx="9">
                  <c:v>3394</c:v>
                </c:pt>
                <c:pt idx="12">
                  <c:v>3447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7394</c:v>
                </c:pt>
                <c:pt idx="3">
                  <c:v>7120</c:v>
                </c:pt>
                <c:pt idx="6">
                  <c:v>6848</c:v>
                </c:pt>
                <c:pt idx="9">
                  <c:v>6193</c:v>
                </c:pt>
                <c:pt idx="12">
                  <c:v>5525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655</c:v>
                </c:pt>
                <c:pt idx="3">
                  <c:v>558</c:v>
                </c:pt>
                <c:pt idx="6">
                  <c:v>473</c:v>
                </c:pt>
                <c:pt idx="9">
                  <c:v>417</c:v>
                </c:pt>
                <c:pt idx="12">
                  <c:v>362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20454</c:v>
                </c:pt>
                <c:pt idx="3">
                  <c:v>19708</c:v>
                </c:pt>
                <c:pt idx="6">
                  <c:v>19615</c:v>
                </c:pt>
                <c:pt idx="9">
                  <c:v>18735</c:v>
                </c:pt>
                <c:pt idx="12">
                  <c:v>18119</c:v>
                </c:pt>
              </c:numCache>
            </c:numRef>
          </c:val>
        </c:ser>
        <c:dLbls>
          <c:showLegendKey val="0"/>
          <c:showVal val="0"/>
          <c:showCatName val="0"/>
          <c:showSerName val="0"/>
          <c:showPercent val="0"/>
          <c:showBubbleSize val="0"/>
        </c:dLbls>
        <c:gapWidth val="100"/>
        <c:overlap val="100"/>
        <c:axId val="113959296"/>
        <c:axId val="1139612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8292</c:v>
                </c:pt>
                <c:pt idx="2">
                  <c:v>#N/A</c:v>
                </c:pt>
                <c:pt idx="3">
                  <c:v>#N/A</c:v>
                </c:pt>
                <c:pt idx="4">
                  <c:v>6862</c:v>
                </c:pt>
                <c:pt idx="5">
                  <c:v>#N/A</c:v>
                </c:pt>
                <c:pt idx="6">
                  <c:v>#N/A</c:v>
                </c:pt>
                <c:pt idx="7">
                  <c:v>5338</c:v>
                </c:pt>
                <c:pt idx="8">
                  <c:v>#N/A</c:v>
                </c:pt>
                <c:pt idx="9">
                  <c:v>#N/A</c:v>
                </c:pt>
                <c:pt idx="10">
                  <c:v>3683</c:v>
                </c:pt>
                <c:pt idx="11">
                  <c:v>#N/A</c:v>
                </c:pt>
                <c:pt idx="12">
                  <c:v>#N/A</c:v>
                </c:pt>
                <c:pt idx="13">
                  <c:v>2171</c:v>
                </c:pt>
                <c:pt idx="14">
                  <c:v>#N/A</c:v>
                </c:pt>
              </c:numCache>
            </c:numRef>
          </c:val>
          <c:smooth val="0"/>
        </c:ser>
        <c:dLbls>
          <c:showLegendKey val="0"/>
          <c:showVal val="0"/>
          <c:showCatName val="0"/>
          <c:showSerName val="0"/>
          <c:showPercent val="0"/>
          <c:showBubbleSize val="0"/>
        </c:dLbls>
        <c:marker val="1"/>
        <c:smooth val="0"/>
        <c:axId val="113959296"/>
        <c:axId val="113961216"/>
      </c:lineChart>
      <c:catAx>
        <c:axId val="113959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961216"/>
        <c:crosses val="autoZero"/>
        <c:auto val="1"/>
        <c:lblAlgn val="ctr"/>
        <c:lblOffset val="100"/>
        <c:tickLblSkip val="1"/>
        <c:tickMarkSkip val="1"/>
        <c:noMultiLvlLbl val="0"/>
      </c:catAx>
      <c:valAx>
        <c:axId val="113961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959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23707648"/>
        <c:axId val="23709568"/>
      </c:scatterChart>
      <c:valAx>
        <c:axId val="2370764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709568"/>
        <c:crosses val="autoZero"/>
        <c:crossBetween val="midCat"/>
      </c:valAx>
      <c:valAx>
        <c:axId val="2370956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2370764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10.4</c:v>
                </c:pt>
                <c:pt idx="1">
                  <c:v>9.9</c:v>
                </c:pt>
                <c:pt idx="2">
                  <c:v>9.4</c:v>
                </c:pt>
                <c:pt idx="3">
                  <c:v>8.5</c:v>
                </c:pt>
                <c:pt idx="4">
                  <c:v>7.4</c:v>
                </c:pt>
              </c:numCache>
            </c:numRef>
          </c:xVal>
          <c:yVal>
            <c:numRef>
              <c:f>公会計指標分析・財政指標組合せ分析表!$K$73:$O$73</c:f>
              <c:numCache>
                <c:formatCode>#,##0.0;"▲ "#,##0.0</c:formatCode>
                <c:ptCount val="5"/>
                <c:pt idx="0">
                  <c:v>98.5</c:v>
                </c:pt>
                <c:pt idx="1">
                  <c:v>83.9</c:v>
                </c:pt>
                <c:pt idx="2">
                  <c:v>65</c:v>
                </c:pt>
                <c:pt idx="3">
                  <c:v>45.4</c:v>
                </c:pt>
                <c:pt idx="4">
                  <c:v>26.5</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13.8</c:v>
                </c:pt>
                <c:pt idx="1">
                  <c:v>12.8</c:v>
                </c:pt>
                <c:pt idx="2">
                  <c:v>12</c:v>
                </c:pt>
                <c:pt idx="3">
                  <c:v>11.1</c:v>
                </c:pt>
                <c:pt idx="4">
                  <c:v>10.7</c:v>
                </c:pt>
              </c:numCache>
            </c:numRef>
          </c:xVal>
          <c:yVal>
            <c:numRef>
              <c:f>公会計指標分析・財政指標組合せ分析表!$K$77:$O$77</c:f>
              <c:numCache>
                <c:formatCode>#,##0.0;"▲ "#,##0.0</c:formatCode>
                <c:ptCount val="5"/>
                <c:pt idx="0">
                  <c:v>88.3</c:v>
                </c:pt>
                <c:pt idx="1">
                  <c:v>76.2</c:v>
                </c:pt>
                <c:pt idx="2">
                  <c:v>65.3</c:v>
                </c:pt>
                <c:pt idx="3">
                  <c:v>60.8</c:v>
                </c:pt>
                <c:pt idx="4">
                  <c:v>58.5</c:v>
                </c:pt>
              </c:numCache>
            </c:numRef>
          </c:yVal>
          <c:smooth val="0"/>
        </c:ser>
        <c:dLbls>
          <c:showLegendKey val="0"/>
          <c:showVal val="0"/>
          <c:showCatName val="0"/>
          <c:showSerName val="0"/>
          <c:showPercent val="0"/>
          <c:showBubbleSize val="0"/>
        </c:dLbls>
        <c:axId val="116763648"/>
        <c:axId val="116782208"/>
      </c:scatterChart>
      <c:valAx>
        <c:axId val="116763648"/>
        <c:scaling>
          <c:orientation val="minMax"/>
          <c:max val="14.4"/>
          <c:min val="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6782208"/>
        <c:crosses val="autoZero"/>
        <c:crossBetween val="midCat"/>
      </c:valAx>
      <c:valAx>
        <c:axId val="116782208"/>
        <c:scaling>
          <c:orientation val="minMax"/>
          <c:max val="111"/>
          <c:min val="18"/>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676364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kumimoji="1" lang="ja-JP" altLang="ja-JP" sz="140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近年，建設事業債等の発行抑制を行っている一方で，過去に発行した高利率の地方債の償還終了や利率見直しに伴う元利償還額の減少等により，実質公債費比率の分子は年々減少している。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建設事業債等の発行抑制による地方債現在高の減少，債務負担行為に基づく支出予定額が減少している。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また，財政調整基金への決算剰余金の積立による充当可能基金の増加などがあり，将来負担比率の分子は年々減少している。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しかし，</a:t>
          </a:r>
          <a:r>
            <a:rPr lang="en-US" altLang="ja-JP" sz="1400" b="0" i="0" baseline="0">
              <a:solidFill>
                <a:schemeClr val="dk1"/>
              </a:solidFill>
              <a:effectLst/>
              <a:latin typeface="+mn-ea"/>
              <a:ea typeface="+mn-ea"/>
              <a:cs typeface="+mn-cs"/>
            </a:rPr>
            <a:t>H27</a:t>
          </a:r>
          <a:r>
            <a:rPr lang="ja-JP" altLang="ja-JP" sz="1400" b="0" i="0" baseline="0">
              <a:solidFill>
                <a:schemeClr val="dk1"/>
              </a:solidFill>
              <a:effectLst/>
              <a:latin typeface="+mn-ea"/>
              <a:ea typeface="+mn-ea"/>
              <a:cs typeface="+mn-cs"/>
            </a:rPr>
            <a:t>年度から始まった普通交付税の合併特例加算縮減の影響により，今後はこれまでのような基金への積み増しは見込めないため，事業の計画的な執行により地方債の借入を抑制し，公債費の適正化に努める。</a:t>
          </a:r>
          <a:endParaRPr lang="ja-JP" altLang="ja-JP" sz="1400">
            <a:effectLst/>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75/119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人口の減少や全国平均を上回る高齢化率（平成</a:t>
          </a:r>
          <a:r>
            <a:rPr lang="en-US" altLang="ja-JP" sz="1400" b="0" i="0" baseline="0">
              <a:solidFill>
                <a:schemeClr val="dk1"/>
              </a:solidFill>
              <a:effectLst/>
              <a:latin typeface="+mn-ea"/>
              <a:ea typeface="+mn-ea"/>
              <a:cs typeface="+mn-cs"/>
            </a:rPr>
            <a:t>27</a:t>
          </a:r>
          <a:r>
            <a:rPr lang="ja-JP" altLang="ja-JP" sz="1400" b="0" i="0" baseline="0">
              <a:solidFill>
                <a:schemeClr val="dk1"/>
              </a:solidFill>
              <a:effectLst/>
              <a:latin typeface="+mn-ea"/>
              <a:ea typeface="+mn-ea"/>
              <a:cs typeface="+mn-cs"/>
            </a:rPr>
            <a:t>年国勢調査</a:t>
          </a:r>
          <a:r>
            <a:rPr lang="en-US" altLang="ja-JP" sz="1400" b="0" i="0" baseline="0">
              <a:solidFill>
                <a:schemeClr val="dk1"/>
              </a:solidFill>
              <a:effectLst/>
              <a:latin typeface="+mn-ea"/>
              <a:ea typeface="+mn-ea"/>
              <a:cs typeface="+mn-cs"/>
            </a:rPr>
            <a:t>41.0</a:t>
          </a:r>
          <a:r>
            <a:rPr lang="ja-JP" altLang="ja-JP" sz="1400" b="0" i="0" baseline="0">
              <a:solidFill>
                <a:schemeClr val="dk1"/>
              </a:solidFill>
              <a:effectLst/>
              <a:latin typeface="+mn-ea"/>
              <a:ea typeface="+mn-ea"/>
              <a:cs typeface="+mn-cs"/>
            </a:rPr>
            <a:t>％）に加え，市内に中心となる基幹産業がないことなどにより，財政基盤が弱く，類似団体平均値を</a:t>
          </a:r>
          <a:r>
            <a:rPr lang="en-US" altLang="ja-JP" sz="1400" b="0" i="0" baseline="0">
              <a:solidFill>
                <a:schemeClr val="dk1"/>
              </a:solidFill>
              <a:effectLst/>
              <a:latin typeface="+mn-ea"/>
              <a:ea typeface="+mn-ea"/>
              <a:cs typeface="+mn-cs"/>
            </a:rPr>
            <a:t>0.06</a:t>
          </a:r>
          <a:r>
            <a:rPr lang="ja-JP" altLang="ja-JP" sz="1400" b="0" i="0" baseline="0">
              <a:solidFill>
                <a:schemeClr val="dk1"/>
              </a:solidFill>
              <a:effectLst/>
              <a:latin typeface="+mn-ea"/>
              <a:ea typeface="+mn-ea"/>
              <a:cs typeface="+mn-cs"/>
            </a:rPr>
            <a:t>ポイント下回っている。歳出の見直しと総合計画実施計画等に沿った施策の重点化に努め，活力あるまちづくりを展開しつつ，行政の効率化に努めることにより，財政の健全化を図る。</a:t>
          </a:r>
          <a:endParaRPr lang="ja-JP" altLang="ja-JP" sz="1400">
            <a:effectLst/>
            <a:latin typeface="+mn-ea"/>
            <a:ea typeface="+mn-ea"/>
          </a:endParaRPr>
        </a:p>
        <a:p>
          <a:endParaRPr kumimoji="1" lang="ja-JP" altLang="en-US" sz="1200">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155575</xdr:rowOff>
    </xdr:to>
    <xdr:cxnSp macro="">
      <xdr:nvCxnSpPr>
        <xdr:cNvPr id="68" name="直線コネクタ 67"/>
        <xdr:cNvCxnSpPr/>
      </xdr:nvCxnSpPr>
      <xdr:spPr>
        <a:xfrm>
          <a:off x="4114800" y="750781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652</xdr:rowOff>
    </xdr:from>
    <xdr:ext cx="762000" cy="259045"/>
    <xdr:sp macro="" textlink="">
      <xdr:nvSpPr>
        <xdr:cNvPr id="69" name="財政力平均値テキスト"/>
        <xdr:cNvSpPr txBox="1"/>
      </xdr:nvSpPr>
      <xdr:spPr>
        <a:xfrm>
          <a:off x="5041900" y="7201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70" name="フローチャート : 判断 69"/>
        <xdr:cNvSpPr/>
      </xdr:nvSpPr>
      <xdr:spPr>
        <a:xfrm>
          <a:off x="4902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2" name="フローチャート : 判断 71"/>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3" name="テキスト ボックス 72"/>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115358</xdr:rowOff>
    </xdr:to>
    <xdr:cxnSp macro="">
      <xdr:nvCxnSpPr>
        <xdr:cNvPr id="74" name="直線コネクタ 73"/>
        <xdr:cNvCxnSpPr/>
      </xdr:nvCxnSpPr>
      <xdr:spPr>
        <a:xfrm>
          <a:off x="2336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115358</xdr:rowOff>
    </xdr:from>
    <xdr:to>
      <xdr:col>4</xdr:col>
      <xdr:colOff>533400</xdr:colOff>
      <xdr:row>43</xdr:row>
      <xdr:rowOff>45508</xdr:rowOff>
    </xdr:to>
    <xdr:sp macro="" textlink="">
      <xdr:nvSpPr>
        <xdr:cNvPr id="75" name="フローチャート : 判断 74"/>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55685</xdr:rowOff>
    </xdr:from>
    <xdr:ext cx="762000" cy="259045"/>
    <xdr:sp macro="" textlink="">
      <xdr:nvSpPr>
        <xdr:cNvPr id="76" name="テキスト ボックス 75"/>
        <xdr:cNvSpPr txBox="1"/>
      </xdr:nvSpPr>
      <xdr:spPr>
        <a:xfrm>
          <a:off x="2844800" y="708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75142</xdr:rowOff>
    </xdr:from>
    <xdr:to>
      <xdr:col>3</xdr:col>
      <xdr:colOff>279400</xdr:colOff>
      <xdr:row>43</xdr:row>
      <xdr:rowOff>95250</xdr:rowOff>
    </xdr:to>
    <xdr:cxnSp macro="">
      <xdr:nvCxnSpPr>
        <xdr:cNvPr id="77" name="直線コネクタ 76"/>
        <xdr:cNvCxnSpPr/>
      </xdr:nvCxnSpPr>
      <xdr:spPr>
        <a:xfrm>
          <a:off x="1447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9" name="テキスト ボックス 78"/>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35577</xdr:rowOff>
    </xdr:from>
    <xdr:ext cx="762000" cy="259045"/>
    <xdr:sp macro="" textlink="">
      <xdr:nvSpPr>
        <xdr:cNvPr id="81" name="テキスト ボックス 80"/>
        <xdr:cNvSpPr txBox="1"/>
      </xdr:nvSpPr>
      <xdr:spPr>
        <a:xfrm>
          <a:off x="1066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104775</xdr:rowOff>
    </xdr:from>
    <xdr:to>
      <xdr:col>7</xdr:col>
      <xdr:colOff>203200</xdr:colOff>
      <xdr:row>44</xdr:row>
      <xdr:rowOff>34925</xdr:rowOff>
    </xdr:to>
    <xdr:sp macro="" textlink="">
      <xdr:nvSpPr>
        <xdr:cNvPr id="87" name="円/楕円 86"/>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76852</xdr:rowOff>
    </xdr:from>
    <xdr:ext cx="762000" cy="259045"/>
    <xdr:sp macro="" textlink="">
      <xdr:nvSpPr>
        <xdr:cNvPr id="88" name="財政力該当値テキスト"/>
        <xdr:cNvSpPr txBox="1"/>
      </xdr:nvSpPr>
      <xdr:spPr>
        <a:xfrm>
          <a:off x="5041900" y="744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24342</xdr:rowOff>
    </xdr:from>
    <xdr:to>
      <xdr:col>2</xdr:col>
      <xdr:colOff>127000</xdr:colOff>
      <xdr:row>43</xdr:row>
      <xdr:rowOff>125942</xdr:rowOff>
    </xdr:to>
    <xdr:sp macro="" textlink="">
      <xdr:nvSpPr>
        <xdr:cNvPr id="95" name="円/楕円 94"/>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110719</xdr:rowOff>
    </xdr:from>
    <xdr:ext cx="762000" cy="259045"/>
    <xdr:sp macro="" textlink="">
      <xdr:nvSpPr>
        <xdr:cNvPr id="96" name="テキスト ボックス 95"/>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58/119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ea"/>
              <a:ea typeface="+mn-ea"/>
              <a:cs typeface="+mn-cs"/>
            </a:rPr>
            <a:t>　市税や臨時財政対策債は減少したが，地方消費税交付金の増加などにより歳入の経常一般財源が増加したことに</a:t>
          </a:r>
          <a:r>
            <a:rPr kumimoji="1" lang="ja-JP" altLang="en-US" sz="1300">
              <a:solidFill>
                <a:schemeClr val="dk1"/>
              </a:solidFill>
              <a:effectLst/>
              <a:latin typeface="+mn-ea"/>
              <a:ea typeface="+mn-ea"/>
              <a:cs typeface="+mn-cs"/>
            </a:rPr>
            <a:t>よ</a:t>
          </a:r>
          <a:r>
            <a:rPr kumimoji="1" lang="ja-JP" altLang="ja-JP" sz="1300">
              <a:solidFill>
                <a:schemeClr val="dk1"/>
              </a:solidFill>
              <a:effectLst/>
              <a:latin typeface="+mn-ea"/>
              <a:ea typeface="+mn-ea"/>
              <a:cs typeface="+mn-cs"/>
            </a:rPr>
            <a:t>り，前年度</a:t>
          </a:r>
          <a:r>
            <a:rPr kumimoji="1" lang="ja-JP" altLang="en-US" sz="1300">
              <a:solidFill>
                <a:schemeClr val="dk1"/>
              </a:solidFill>
              <a:effectLst/>
              <a:latin typeface="+mn-ea"/>
              <a:ea typeface="+mn-ea"/>
              <a:cs typeface="+mn-cs"/>
            </a:rPr>
            <a:t>と比較して</a:t>
          </a:r>
          <a:r>
            <a:rPr kumimoji="1" lang="en-US" altLang="ja-JP" sz="1300">
              <a:solidFill>
                <a:schemeClr val="dk1"/>
              </a:solidFill>
              <a:effectLst/>
              <a:latin typeface="+mn-ea"/>
              <a:ea typeface="+mn-ea"/>
              <a:cs typeface="+mn-cs"/>
            </a:rPr>
            <a:t>0.5</a:t>
          </a:r>
          <a:r>
            <a:rPr kumimoji="1" lang="ja-JP" altLang="ja-JP" sz="1300">
              <a:solidFill>
                <a:schemeClr val="dk1"/>
              </a:solidFill>
              <a:effectLst/>
              <a:latin typeface="+mn-ea"/>
              <a:ea typeface="+mn-ea"/>
              <a:cs typeface="+mn-cs"/>
            </a:rPr>
            <a:t>ポイント改善している。また，類似団体平均と</a:t>
          </a:r>
          <a:r>
            <a:rPr kumimoji="1" lang="ja-JP" altLang="en-US" sz="1300">
              <a:solidFill>
                <a:schemeClr val="dk1"/>
              </a:solidFill>
              <a:effectLst/>
              <a:latin typeface="+mn-ea"/>
              <a:ea typeface="+mn-ea"/>
              <a:cs typeface="+mn-cs"/>
            </a:rPr>
            <a:t>同水準</a:t>
          </a:r>
          <a:r>
            <a:rPr kumimoji="1" lang="ja-JP" altLang="ja-JP" sz="1300">
              <a:solidFill>
                <a:schemeClr val="dk1"/>
              </a:solidFill>
              <a:effectLst/>
              <a:latin typeface="+mn-ea"/>
              <a:ea typeface="+mn-ea"/>
              <a:cs typeface="+mn-cs"/>
            </a:rPr>
            <a:t>となっている。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歳出の</a:t>
          </a:r>
          <a:r>
            <a:rPr kumimoji="1" lang="en-US" altLang="ja-JP" sz="1300">
              <a:solidFill>
                <a:schemeClr val="dk1"/>
              </a:solidFill>
              <a:effectLst/>
              <a:latin typeface="+mn-ea"/>
              <a:ea typeface="+mn-ea"/>
              <a:cs typeface="+mn-cs"/>
            </a:rPr>
            <a:t>45.3</a:t>
          </a:r>
          <a:r>
            <a:rPr kumimoji="1" lang="ja-JP" altLang="ja-JP" sz="1300">
              <a:solidFill>
                <a:schemeClr val="dk1"/>
              </a:solidFill>
              <a:effectLst/>
              <a:latin typeface="+mn-ea"/>
              <a:ea typeface="+mn-ea"/>
              <a:cs typeface="+mn-cs"/>
            </a:rPr>
            <a:t>％を義務的経費（人件費</a:t>
          </a:r>
          <a:r>
            <a:rPr kumimoji="1" lang="en-US" altLang="ja-JP" sz="1300">
              <a:solidFill>
                <a:schemeClr val="dk1"/>
              </a:solidFill>
              <a:effectLst/>
              <a:latin typeface="+mn-ea"/>
              <a:ea typeface="+mn-ea"/>
              <a:cs typeface="+mn-cs"/>
            </a:rPr>
            <a:t>21.0</a:t>
          </a:r>
          <a:r>
            <a:rPr kumimoji="1" lang="ja-JP" altLang="ja-JP" sz="1300">
              <a:solidFill>
                <a:schemeClr val="dk1"/>
              </a:solidFill>
              <a:effectLst/>
              <a:latin typeface="+mn-ea"/>
              <a:ea typeface="+mn-ea"/>
              <a:cs typeface="+mn-cs"/>
            </a:rPr>
            <a:t>％，扶助費</a:t>
          </a:r>
          <a:r>
            <a:rPr kumimoji="1" lang="en-US" altLang="ja-JP" sz="1300">
              <a:solidFill>
                <a:schemeClr val="dk1"/>
              </a:solidFill>
              <a:effectLst/>
              <a:latin typeface="+mn-ea"/>
              <a:ea typeface="+mn-ea"/>
              <a:cs typeface="+mn-cs"/>
            </a:rPr>
            <a:t>11.5</a:t>
          </a:r>
          <a:r>
            <a:rPr kumimoji="1" lang="ja-JP" altLang="ja-JP" sz="1300">
              <a:solidFill>
                <a:schemeClr val="dk1"/>
              </a:solidFill>
              <a:effectLst/>
              <a:latin typeface="+mn-ea"/>
              <a:ea typeface="+mn-ea"/>
              <a:cs typeface="+mn-cs"/>
            </a:rPr>
            <a:t>％，公債費</a:t>
          </a:r>
          <a:r>
            <a:rPr kumimoji="1" lang="en-US" altLang="ja-JP" sz="1300">
              <a:solidFill>
                <a:schemeClr val="dk1"/>
              </a:solidFill>
              <a:effectLst/>
              <a:latin typeface="+mn-ea"/>
              <a:ea typeface="+mn-ea"/>
              <a:cs typeface="+mn-cs"/>
            </a:rPr>
            <a:t>12.9</a:t>
          </a:r>
          <a:r>
            <a:rPr kumimoji="1" lang="ja-JP" altLang="ja-JP" sz="1300">
              <a:solidFill>
                <a:schemeClr val="dk1"/>
              </a:solidFill>
              <a:effectLst/>
              <a:latin typeface="+mn-ea"/>
              <a:ea typeface="+mn-ea"/>
              <a:cs typeface="+mn-cs"/>
            </a:rPr>
            <a:t>％）が占めており，財政の硬直化が現れている。今後も市税の徴収強化に努めるとともに，義務的経費の抑制や事務事業の見直しによる経常経費の削減に努める。</a:t>
          </a:r>
          <a:endParaRPr lang="ja-JP" altLang="ja-JP" sz="1300">
            <a:effectLst/>
            <a:latin typeface="+mn-ea"/>
            <a:ea typeface="+mn-ea"/>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140335</xdr:rowOff>
    </xdr:to>
    <xdr:cxnSp macro="">
      <xdr:nvCxnSpPr>
        <xdr:cNvPr id="126" name="直線コネクタ 125"/>
        <xdr:cNvCxnSpPr/>
      </xdr:nvCxnSpPr>
      <xdr:spPr>
        <a:xfrm flipV="1">
          <a:off x="4953000" y="9974580"/>
          <a:ext cx="0" cy="16529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112412</xdr:rowOff>
    </xdr:from>
    <xdr:ext cx="762000" cy="259045"/>
    <xdr:sp macro="" textlink="">
      <xdr:nvSpPr>
        <xdr:cNvPr id="127" name="財政構造の弾力性最小値テキスト"/>
        <xdr:cNvSpPr txBox="1"/>
      </xdr:nvSpPr>
      <xdr:spPr>
        <a:xfrm>
          <a:off x="5041900" y="1159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120.7</a:t>
          </a:r>
          <a:endParaRPr kumimoji="1" lang="ja-JP" altLang="en-US" sz="1000" b="1">
            <a:latin typeface="ＭＳ Ｐゴシック"/>
          </a:endParaRPr>
        </a:p>
      </xdr:txBody>
    </xdr:sp>
    <xdr:clientData/>
  </xdr:oneCellAnchor>
  <xdr:twoCellAnchor>
    <xdr:from>
      <xdr:col>7</xdr:col>
      <xdr:colOff>63500</xdr:colOff>
      <xdr:row>67</xdr:row>
      <xdr:rowOff>140335</xdr:rowOff>
    </xdr:from>
    <xdr:to>
      <xdr:col>7</xdr:col>
      <xdr:colOff>241300</xdr:colOff>
      <xdr:row>67</xdr:row>
      <xdr:rowOff>140335</xdr:rowOff>
    </xdr:to>
    <xdr:cxnSp macro="">
      <xdr:nvCxnSpPr>
        <xdr:cNvPr id="128" name="直線コネクタ 127"/>
        <xdr:cNvCxnSpPr/>
      </xdr:nvCxnSpPr>
      <xdr:spPr>
        <a:xfrm>
          <a:off x="4864100" y="1162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61595</xdr:rowOff>
    </xdr:from>
    <xdr:to>
      <xdr:col>7</xdr:col>
      <xdr:colOff>152400</xdr:colOff>
      <xdr:row>60</xdr:row>
      <xdr:rowOff>81704</xdr:rowOff>
    </xdr:to>
    <xdr:cxnSp macro="">
      <xdr:nvCxnSpPr>
        <xdr:cNvPr id="131" name="直線コネクタ 130"/>
        <xdr:cNvCxnSpPr/>
      </xdr:nvCxnSpPr>
      <xdr:spPr>
        <a:xfrm flipV="1">
          <a:off x="4114800" y="10348595"/>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27322</xdr:rowOff>
    </xdr:from>
    <xdr:ext cx="762000" cy="259045"/>
    <xdr:sp macro="" textlink="">
      <xdr:nvSpPr>
        <xdr:cNvPr id="132" name="財政構造の弾力性平均値テキスト"/>
        <xdr:cNvSpPr txBox="1"/>
      </xdr:nvSpPr>
      <xdr:spPr>
        <a:xfrm>
          <a:off x="5041900" y="10142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10795</xdr:rowOff>
    </xdr:from>
    <xdr:to>
      <xdr:col>7</xdr:col>
      <xdr:colOff>203200</xdr:colOff>
      <xdr:row>60</xdr:row>
      <xdr:rowOff>112395</xdr:rowOff>
    </xdr:to>
    <xdr:sp macro="" textlink="">
      <xdr:nvSpPr>
        <xdr:cNvPr id="133" name="フローチャート : 判断 132"/>
        <xdr:cNvSpPr/>
      </xdr:nvSpPr>
      <xdr:spPr>
        <a:xfrm>
          <a:off x="4902200" y="1029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73660</xdr:rowOff>
    </xdr:from>
    <xdr:to>
      <xdr:col>6</xdr:col>
      <xdr:colOff>0</xdr:colOff>
      <xdr:row>60</xdr:row>
      <xdr:rowOff>81704</xdr:rowOff>
    </xdr:to>
    <xdr:cxnSp macro="">
      <xdr:nvCxnSpPr>
        <xdr:cNvPr id="134" name="直線コネクタ 133"/>
        <xdr:cNvCxnSpPr/>
      </xdr:nvCxnSpPr>
      <xdr:spPr>
        <a:xfrm>
          <a:off x="3225800" y="1036066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59055</xdr:rowOff>
    </xdr:from>
    <xdr:to>
      <xdr:col>6</xdr:col>
      <xdr:colOff>50800</xdr:colOff>
      <xdr:row>60</xdr:row>
      <xdr:rowOff>160655</xdr:rowOff>
    </xdr:to>
    <xdr:sp macro="" textlink="">
      <xdr:nvSpPr>
        <xdr:cNvPr id="135" name="フローチャート : 判断 134"/>
        <xdr:cNvSpPr/>
      </xdr:nvSpPr>
      <xdr:spPr>
        <a:xfrm>
          <a:off x="4064000" y="1034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145432</xdr:rowOff>
    </xdr:from>
    <xdr:ext cx="736600" cy="259045"/>
    <xdr:sp macro="" textlink="">
      <xdr:nvSpPr>
        <xdr:cNvPr id="136" name="テキスト ボックス 135"/>
        <xdr:cNvSpPr txBox="1"/>
      </xdr:nvSpPr>
      <xdr:spPr>
        <a:xfrm>
          <a:off x="3733800" y="10432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73660</xdr:rowOff>
    </xdr:from>
    <xdr:to>
      <xdr:col>4</xdr:col>
      <xdr:colOff>482600</xdr:colOff>
      <xdr:row>60</xdr:row>
      <xdr:rowOff>166158</xdr:rowOff>
    </xdr:to>
    <xdr:cxnSp macro="">
      <xdr:nvCxnSpPr>
        <xdr:cNvPr id="137" name="直線コネクタ 136"/>
        <xdr:cNvCxnSpPr/>
      </xdr:nvCxnSpPr>
      <xdr:spPr>
        <a:xfrm flipV="1">
          <a:off x="2336800" y="10360660"/>
          <a:ext cx="8890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2752</xdr:rowOff>
    </xdr:from>
    <xdr:to>
      <xdr:col>4</xdr:col>
      <xdr:colOff>533400</xdr:colOff>
      <xdr:row>60</xdr:row>
      <xdr:rowOff>104352</xdr:rowOff>
    </xdr:to>
    <xdr:sp macro="" textlink="">
      <xdr:nvSpPr>
        <xdr:cNvPr id="138" name="フローチャート : 判断 137"/>
        <xdr:cNvSpPr/>
      </xdr:nvSpPr>
      <xdr:spPr>
        <a:xfrm>
          <a:off x="3175000" y="1028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114529</xdr:rowOff>
    </xdr:from>
    <xdr:ext cx="762000" cy="259045"/>
    <xdr:sp macro="" textlink="">
      <xdr:nvSpPr>
        <xdr:cNvPr id="139" name="テキスト ボックス 138"/>
        <xdr:cNvSpPr txBox="1"/>
      </xdr:nvSpPr>
      <xdr:spPr>
        <a:xfrm>
          <a:off x="2844800" y="1005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150071</xdr:rowOff>
    </xdr:from>
    <xdr:to>
      <xdr:col>3</xdr:col>
      <xdr:colOff>279400</xdr:colOff>
      <xdr:row>60</xdr:row>
      <xdr:rowOff>166158</xdr:rowOff>
    </xdr:to>
    <xdr:cxnSp macro="">
      <xdr:nvCxnSpPr>
        <xdr:cNvPr id="140" name="直線コネクタ 139"/>
        <xdr:cNvCxnSpPr/>
      </xdr:nvCxnSpPr>
      <xdr:spPr>
        <a:xfrm>
          <a:off x="1447800" y="10437071"/>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38946</xdr:rowOff>
    </xdr:from>
    <xdr:to>
      <xdr:col>3</xdr:col>
      <xdr:colOff>330200</xdr:colOff>
      <xdr:row>60</xdr:row>
      <xdr:rowOff>140546</xdr:rowOff>
    </xdr:to>
    <xdr:sp macro="" textlink="">
      <xdr:nvSpPr>
        <xdr:cNvPr id="141" name="フローチャート : 判断 140"/>
        <xdr:cNvSpPr/>
      </xdr:nvSpPr>
      <xdr:spPr>
        <a:xfrm>
          <a:off x="2286000" y="1032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150723</xdr:rowOff>
    </xdr:from>
    <xdr:ext cx="762000" cy="259045"/>
    <xdr:sp macro="" textlink="">
      <xdr:nvSpPr>
        <xdr:cNvPr id="142" name="テキスト ボックス 141"/>
        <xdr:cNvSpPr txBox="1"/>
      </xdr:nvSpPr>
      <xdr:spPr>
        <a:xfrm>
          <a:off x="1955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14817</xdr:rowOff>
    </xdr:from>
    <xdr:to>
      <xdr:col>2</xdr:col>
      <xdr:colOff>127000</xdr:colOff>
      <xdr:row>60</xdr:row>
      <xdr:rowOff>116417</xdr:rowOff>
    </xdr:to>
    <xdr:sp macro="" textlink="">
      <xdr:nvSpPr>
        <xdr:cNvPr id="143" name="フローチャート : 判断 142"/>
        <xdr:cNvSpPr/>
      </xdr:nvSpPr>
      <xdr:spPr>
        <a:xfrm>
          <a:off x="1397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126594</xdr:rowOff>
    </xdr:from>
    <xdr:ext cx="762000" cy="259045"/>
    <xdr:sp macro="" textlink="">
      <xdr:nvSpPr>
        <xdr:cNvPr id="144" name="テキスト ボックス 143"/>
        <xdr:cNvSpPr txBox="1"/>
      </xdr:nvSpPr>
      <xdr:spPr>
        <a:xfrm>
          <a:off x="1066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60</xdr:row>
      <xdr:rowOff>10795</xdr:rowOff>
    </xdr:from>
    <xdr:to>
      <xdr:col>7</xdr:col>
      <xdr:colOff>203200</xdr:colOff>
      <xdr:row>60</xdr:row>
      <xdr:rowOff>112395</xdr:rowOff>
    </xdr:to>
    <xdr:sp macro="" textlink="">
      <xdr:nvSpPr>
        <xdr:cNvPr id="150" name="円/楕円 149"/>
        <xdr:cNvSpPr/>
      </xdr:nvSpPr>
      <xdr:spPr>
        <a:xfrm>
          <a:off x="4902200" y="1029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154322</xdr:rowOff>
    </xdr:from>
    <xdr:ext cx="762000" cy="259045"/>
    <xdr:sp macro="" textlink="">
      <xdr:nvSpPr>
        <xdr:cNvPr id="151" name="財政構造の弾力性該当値テキスト"/>
        <xdr:cNvSpPr txBox="1"/>
      </xdr:nvSpPr>
      <xdr:spPr>
        <a:xfrm>
          <a:off x="5041900" y="1026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30904</xdr:rowOff>
    </xdr:from>
    <xdr:to>
      <xdr:col>6</xdr:col>
      <xdr:colOff>50800</xdr:colOff>
      <xdr:row>60</xdr:row>
      <xdr:rowOff>132504</xdr:rowOff>
    </xdr:to>
    <xdr:sp macro="" textlink="">
      <xdr:nvSpPr>
        <xdr:cNvPr id="152" name="円/楕円 151"/>
        <xdr:cNvSpPr/>
      </xdr:nvSpPr>
      <xdr:spPr>
        <a:xfrm>
          <a:off x="40640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142681</xdr:rowOff>
    </xdr:from>
    <xdr:ext cx="736600" cy="259045"/>
    <xdr:sp macro="" textlink="">
      <xdr:nvSpPr>
        <xdr:cNvPr id="153" name="テキスト ボックス 152"/>
        <xdr:cNvSpPr txBox="1"/>
      </xdr:nvSpPr>
      <xdr:spPr>
        <a:xfrm>
          <a:off x="3733800" y="1008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22860</xdr:rowOff>
    </xdr:from>
    <xdr:to>
      <xdr:col>4</xdr:col>
      <xdr:colOff>533400</xdr:colOff>
      <xdr:row>60</xdr:row>
      <xdr:rowOff>124460</xdr:rowOff>
    </xdr:to>
    <xdr:sp macro="" textlink="">
      <xdr:nvSpPr>
        <xdr:cNvPr id="154" name="円/楕円 153"/>
        <xdr:cNvSpPr/>
      </xdr:nvSpPr>
      <xdr:spPr>
        <a:xfrm>
          <a:off x="3175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109237</xdr:rowOff>
    </xdr:from>
    <xdr:ext cx="762000" cy="259045"/>
    <xdr:sp macro="" textlink="">
      <xdr:nvSpPr>
        <xdr:cNvPr id="155" name="テキスト ボックス 154"/>
        <xdr:cNvSpPr txBox="1"/>
      </xdr:nvSpPr>
      <xdr:spPr>
        <a:xfrm>
          <a:off x="28448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115358</xdr:rowOff>
    </xdr:from>
    <xdr:to>
      <xdr:col>3</xdr:col>
      <xdr:colOff>330200</xdr:colOff>
      <xdr:row>61</xdr:row>
      <xdr:rowOff>45508</xdr:rowOff>
    </xdr:to>
    <xdr:sp macro="" textlink="">
      <xdr:nvSpPr>
        <xdr:cNvPr id="156" name="円/楕円 155"/>
        <xdr:cNvSpPr/>
      </xdr:nvSpPr>
      <xdr:spPr>
        <a:xfrm>
          <a:off x="2286000" y="1040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30285</xdr:rowOff>
    </xdr:from>
    <xdr:ext cx="762000" cy="259045"/>
    <xdr:sp macro="" textlink="">
      <xdr:nvSpPr>
        <xdr:cNvPr id="157" name="テキスト ボックス 156"/>
        <xdr:cNvSpPr txBox="1"/>
      </xdr:nvSpPr>
      <xdr:spPr>
        <a:xfrm>
          <a:off x="1955800" y="1048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99271</xdr:rowOff>
    </xdr:from>
    <xdr:to>
      <xdr:col>2</xdr:col>
      <xdr:colOff>127000</xdr:colOff>
      <xdr:row>61</xdr:row>
      <xdr:rowOff>29421</xdr:rowOff>
    </xdr:to>
    <xdr:sp macro="" textlink="">
      <xdr:nvSpPr>
        <xdr:cNvPr id="158" name="円/楕円 157"/>
        <xdr:cNvSpPr/>
      </xdr:nvSpPr>
      <xdr:spPr>
        <a:xfrm>
          <a:off x="1397000" y="1038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14198</xdr:rowOff>
    </xdr:from>
    <xdr:ext cx="762000" cy="259045"/>
    <xdr:sp macro="" textlink="">
      <xdr:nvSpPr>
        <xdr:cNvPr id="159" name="テキスト ボックス 158"/>
        <xdr:cNvSpPr txBox="1"/>
      </xdr:nvSpPr>
      <xdr:spPr>
        <a:xfrm>
          <a:off x="1066800" y="10472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[203,791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98/119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124,802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00">
              <a:solidFill>
                <a:schemeClr val="dk1"/>
              </a:solidFill>
              <a:effectLst/>
              <a:latin typeface="+mn-ea"/>
              <a:ea typeface="+mn-ea"/>
              <a:cs typeface="+mn-cs"/>
            </a:rPr>
            <a:t>　</a:t>
          </a:r>
          <a:r>
            <a:rPr lang="ja-JP" altLang="ja-JP" sz="1100" b="0" i="0" baseline="0">
              <a:solidFill>
                <a:schemeClr val="dk1"/>
              </a:solidFill>
              <a:effectLst/>
              <a:latin typeface="+mn-ea"/>
              <a:ea typeface="+mn-ea"/>
              <a:cs typeface="+mn-cs"/>
            </a:rPr>
            <a:t>基幹業務クラウドサービス導入業務外部委託等の物件費の増加が影響し</a:t>
          </a:r>
          <a:r>
            <a:rPr lang="ja-JP" altLang="en-US" sz="1100" b="0" i="0" baseline="0">
              <a:solidFill>
                <a:schemeClr val="dk1"/>
              </a:solidFill>
              <a:effectLst/>
              <a:latin typeface="+mn-ea"/>
              <a:ea typeface="+mn-ea"/>
              <a:cs typeface="+mn-cs"/>
            </a:rPr>
            <a:t>，前年度と比較して大幅に増加し</a:t>
          </a:r>
          <a:r>
            <a:rPr lang="ja-JP" altLang="ja-JP" sz="1100" b="0" i="0" baseline="0">
              <a:solidFill>
                <a:schemeClr val="dk1"/>
              </a:solidFill>
              <a:effectLst/>
              <a:latin typeface="+mn-ea"/>
              <a:ea typeface="+mn-ea"/>
              <a:cs typeface="+mn-cs"/>
            </a:rPr>
            <a:t>ている。</a:t>
          </a:r>
          <a:endParaRPr lang="ja-JP" altLang="ja-JP" sz="1100">
            <a:effectLst/>
            <a:latin typeface="+mn-ea"/>
            <a:ea typeface="+mn-ea"/>
          </a:endParaRPr>
        </a:p>
        <a:p>
          <a:pPr rtl="0" eaLnBrk="1" fontAlgn="auto" latinLnBrk="0" hangingPunct="1"/>
          <a:r>
            <a:rPr kumimoji="1" lang="ja-JP" altLang="ja-JP" sz="1100">
              <a:solidFill>
                <a:schemeClr val="dk1"/>
              </a:solidFill>
              <a:effectLst/>
              <a:latin typeface="+mn-ea"/>
              <a:ea typeface="+mn-ea"/>
              <a:cs typeface="+mn-cs"/>
            </a:rPr>
            <a:t>　</a:t>
          </a:r>
          <a:r>
            <a:rPr lang="ja-JP" altLang="ja-JP" sz="1100" b="0" i="0" baseline="0">
              <a:solidFill>
                <a:schemeClr val="dk1"/>
              </a:solidFill>
              <a:effectLst/>
              <a:latin typeface="+mn-ea"/>
              <a:ea typeface="+mn-ea"/>
              <a:cs typeface="+mn-cs"/>
            </a:rPr>
            <a:t>人件費，物件費及び維持補修費の合計額の人口１人当たりの金額が類似団体平均値を上回っているのは，人口の減少率の高さに加え，人件費が主な要因となっている。これは合併に伴い解散した広域事務組合が運営していた消防業務を直営で行っていること，また，認定こども園及び保育園１０園を運営するための人件費が多いためである。</a:t>
          </a:r>
          <a:endParaRPr lang="ja-JP" altLang="ja-JP" sz="1100">
            <a:effectLst/>
            <a:latin typeface="+mn-ea"/>
            <a:ea typeface="+mn-ea"/>
          </a:endParaRPr>
        </a:p>
        <a:p>
          <a:pPr rtl="0" eaLnBrk="1" fontAlgn="auto" latinLnBrk="0" hangingPunct="1"/>
          <a:r>
            <a:rPr lang="ja-JP" altLang="ja-JP" sz="1100" b="0" i="0" baseline="0">
              <a:solidFill>
                <a:schemeClr val="dk1"/>
              </a:solidFill>
              <a:effectLst/>
              <a:latin typeface="+mn-ea"/>
              <a:ea typeface="+mn-ea"/>
              <a:cs typeface="+mn-cs"/>
            </a:rPr>
            <a:t>　今後は，民間でも実施可能な部分については，指定管理者制度などにより委託化を進め，コストの低減を図る。</a:t>
          </a:r>
          <a:endParaRPr lang="ja-JP" altLang="ja-JP" sz="1100">
            <a:effectLst/>
            <a:latin typeface="+mn-ea"/>
            <a:ea typeface="+mn-ea"/>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164688</xdr:rowOff>
    </xdr:from>
    <xdr:to>
      <xdr:col>7</xdr:col>
      <xdr:colOff>152400</xdr:colOff>
      <xdr:row>89</xdr:row>
      <xdr:rowOff>44617</xdr:rowOff>
    </xdr:to>
    <xdr:cxnSp macro="">
      <xdr:nvCxnSpPr>
        <xdr:cNvPr id="189" name="直線コネクタ 188"/>
        <xdr:cNvCxnSpPr/>
      </xdr:nvCxnSpPr>
      <xdr:spPr>
        <a:xfrm flipV="1">
          <a:off x="4953000" y="13709238"/>
          <a:ext cx="0" cy="15944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16694</xdr:rowOff>
    </xdr:from>
    <xdr:ext cx="762000" cy="259045"/>
    <xdr:sp macro="" textlink="">
      <xdr:nvSpPr>
        <xdr:cNvPr id="190" name="人件費・物件費等の状況最小値テキスト"/>
        <xdr:cNvSpPr txBox="1"/>
      </xdr:nvSpPr>
      <xdr:spPr>
        <a:xfrm>
          <a:off x="5041900" y="1527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286,863</a:t>
          </a:r>
          <a:endParaRPr kumimoji="1" lang="ja-JP" altLang="en-US" sz="1000" b="1">
            <a:latin typeface="ＭＳ Ｐゴシック"/>
          </a:endParaRPr>
        </a:p>
      </xdr:txBody>
    </xdr:sp>
    <xdr:clientData/>
  </xdr:oneCellAnchor>
  <xdr:twoCellAnchor>
    <xdr:from>
      <xdr:col>7</xdr:col>
      <xdr:colOff>63500</xdr:colOff>
      <xdr:row>89</xdr:row>
      <xdr:rowOff>44617</xdr:rowOff>
    </xdr:from>
    <xdr:to>
      <xdr:col>7</xdr:col>
      <xdr:colOff>241300</xdr:colOff>
      <xdr:row>89</xdr:row>
      <xdr:rowOff>44617</xdr:rowOff>
    </xdr:to>
    <xdr:cxnSp macro="">
      <xdr:nvCxnSpPr>
        <xdr:cNvPr id="191" name="直線コネクタ 190"/>
        <xdr:cNvCxnSpPr/>
      </xdr:nvCxnSpPr>
      <xdr:spPr>
        <a:xfrm>
          <a:off x="4864100" y="15303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79615</xdr:rowOff>
    </xdr:from>
    <xdr:ext cx="762000" cy="259045"/>
    <xdr:sp macro="" textlink="">
      <xdr:nvSpPr>
        <xdr:cNvPr id="192" name="人件費・物件費等の状況最大値テキスト"/>
        <xdr:cNvSpPr txBox="1"/>
      </xdr:nvSpPr>
      <xdr:spPr>
        <a:xfrm>
          <a:off x="5041900" y="13452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88,633</a:t>
          </a:r>
          <a:endParaRPr kumimoji="1" lang="ja-JP" altLang="en-US" sz="1000" b="1">
            <a:latin typeface="ＭＳ Ｐゴシック"/>
          </a:endParaRPr>
        </a:p>
      </xdr:txBody>
    </xdr:sp>
    <xdr:clientData/>
  </xdr:oneCellAnchor>
  <xdr:twoCellAnchor>
    <xdr:from>
      <xdr:col>7</xdr:col>
      <xdr:colOff>63500</xdr:colOff>
      <xdr:row>79</xdr:row>
      <xdr:rowOff>164688</xdr:rowOff>
    </xdr:from>
    <xdr:to>
      <xdr:col>7</xdr:col>
      <xdr:colOff>241300</xdr:colOff>
      <xdr:row>79</xdr:row>
      <xdr:rowOff>164688</xdr:rowOff>
    </xdr:to>
    <xdr:cxnSp macro="">
      <xdr:nvCxnSpPr>
        <xdr:cNvPr id="193" name="直線コネクタ 192"/>
        <xdr:cNvCxnSpPr/>
      </xdr:nvCxnSpPr>
      <xdr:spPr>
        <a:xfrm>
          <a:off x="4864100" y="13709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152986</xdr:rowOff>
    </xdr:from>
    <xdr:to>
      <xdr:col>7</xdr:col>
      <xdr:colOff>152400</xdr:colOff>
      <xdr:row>85</xdr:row>
      <xdr:rowOff>62243</xdr:rowOff>
    </xdr:to>
    <xdr:cxnSp macro="">
      <xdr:nvCxnSpPr>
        <xdr:cNvPr id="194" name="直線コネクタ 193"/>
        <xdr:cNvCxnSpPr/>
      </xdr:nvCxnSpPr>
      <xdr:spPr>
        <a:xfrm>
          <a:off x="4114800" y="14554786"/>
          <a:ext cx="838200" cy="80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166543</xdr:rowOff>
    </xdr:from>
    <xdr:ext cx="762000" cy="259045"/>
    <xdr:sp macro="" textlink="">
      <xdr:nvSpPr>
        <xdr:cNvPr id="195" name="人件費・物件費等の状況平均値テキスト"/>
        <xdr:cNvSpPr txBox="1"/>
      </xdr:nvSpPr>
      <xdr:spPr>
        <a:xfrm>
          <a:off x="5041900" y="14053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157,072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150016</xdr:rowOff>
    </xdr:from>
    <xdr:to>
      <xdr:col>7</xdr:col>
      <xdr:colOff>203200</xdr:colOff>
      <xdr:row>83</xdr:row>
      <xdr:rowOff>80166</xdr:rowOff>
    </xdr:to>
    <xdr:sp macro="" textlink="">
      <xdr:nvSpPr>
        <xdr:cNvPr id="196" name="フローチャート : 判断 195"/>
        <xdr:cNvSpPr/>
      </xdr:nvSpPr>
      <xdr:spPr>
        <a:xfrm>
          <a:off x="4902200" y="14208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53908</xdr:rowOff>
    </xdr:from>
    <xdr:to>
      <xdr:col>6</xdr:col>
      <xdr:colOff>0</xdr:colOff>
      <xdr:row>84</xdr:row>
      <xdr:rowOff>152986</xdr:rowOff>
    </xdr:to>
    <xdr:cxnSp macro="">
      <xdr:nvCxnSpPr>
        <xdr:cNvPr id="197" name="直線コネクタ 196"/>
        <xdr:cNvCxnSpPr/>
      </xdr:nvCxnSpPr>
      <xdr:spPr>
        <a:xfrm>
          <a:off x="3225800" y="14455708"/>
          <a:ext cx="889000" cy="99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110499</xdr:rowOff>
    </xdr:from>
    <xdr:to>
      <xdr:col>6</xdr:col>
      <xdr:colOff>50800</xdr:colOff>
      <xdr:row>83</xdr:row>
      <xdr:rowOff>40649</xdr:rowOff>
    </xdr:to>
    <xdr:sp macro="" textlink="">
      <xdr:nvSpPr>
        <xdr:cNvPr id="198" name="フローチャート : 判断 197"/>
        <xdr:cNvSpPr/>
      </xdr:nvSpPr>
      <xdr:spPr>
        <a:xfrm>
          <a:off x="4064000" y="14169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50826</xdr:rowOff>
    </xdr:from>
    <xdr:ext cx="736600" cy="259045"/>
    <xdr:sp macro="" textlink="">
      <xdr:nvSpPr>
        <xdr:cNvPr id="199" name="テキスト ボックス 198"/>
        <xdr:cNvSpPr txBox="1"/>
      </xdr:nvSpPr>
      <xdr:spPr>
        <a:xfrm>
          <a:off x="3733800" y="13938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53908</xdr:rowOff>
    </xdr:from>
    <xdr:to>
      <xdr:col>4</xdr:col>
      <xdr:colOff>482600</xdr:colOff>
      <xdr:row>84</xdr:row>
      <xdr:rowOff>89765</xdr:rowOff>
    </xdr:to>
    <xdr:cxnSp macro="">
      <xdr:nvCxnSpPr>
        <xdr:cNvPr id="200" name="直線コネクタ 199"/>
        <xdr:cNvCxnSpPr/>
      </xdr:nvCxnSpPr>
      <xdr:spPr>
        <a:xfrm flipV="1">
          <a:off x="2336800" y="14455708"/>
          <a:ext cx="889000" cy="35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72599</xdr:rowOff>
    </xdr:from>
    <xdr:to>
      <xdr:col>4</xdr:col>
      <xdr:colOff>533400</xdr:colOff>
      <xdr:row>83</xdr:row>
      <xdr:rowOff>2749</xdr:rowOff>
    </xdr:to>
    <xdr:sp macro="" textlink="">
      <xdr:nvSpPr>
        <xdr:cNvPr id="201" name="フローチャート : 判断 200"/>
        <xdr:cNvSpPr/>
      </xdr:nvSpPr>
      <xdr:spPr>
        <a:xfrm>
          <a:off x="3175000" y="1413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12926</xdr:rowOff>
    </xdr:from>
    <xdr:ext cx="762000" cy="259045"/>
    <xdr:sp macro="" textlink="">
      <xdr:nvSpPr>
        <xdr:cNvPr id="202" name="テキスト ボックス 201"/>
        <xdr:cNvSpPr txBox="1"/>
      </xdr:nvSpPr>
      <xdr:spPr>
        <a:xfrm>
          <a:off x="2844800" y="13900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89765</xdr:rowOff>
    </xdr:from>
    <xdr:to>
      <xdr:col>3</xdr:col>
      <xdr:colOff>279400</xdr:colOff>
      <xdr:row>85</xdr:row>
      <xdr:rowOff>7138</xdr:rowOff>
    </xdr:to>
    <xdr:cxnSp macro="">
      <xdr:nvCxnSpPr>
        <xdr:cNvPr id="203" name="直線コネクタ 202"/>
        <xdr:cNvCxnSpPr/>
      </xdr:nvCxnSpPr>
      <xdr:spPr>
        <a:xfrm flipV="1">
          <a:off x="1447800" y="14491565"/>
          <a:ext cx="889000" cy="88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87559</xdr:rowOff>
    </xdr:from>
    <xdr:to>
      <xdr:col>3</xdr:col>
      <xdr:colOff>330200</xdr:colOff>
      <xdr:row>83</xdr:row>
      <xdr:rowOff>17709</xdr:rowOff>
    </xdr:to>
    <xdr:sp macro="" textlink="">
      <xdr:nvSpPr>
        <xdr:cNvPr id="204" name="フローチャート : 判断 203"/>
        <xdr:cNvSpPr/>
      </xdr:nvSpPr>
      <xdr:spPr>
        <a:xfrm>
          <a:off x="2286000" y="1414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27886</xdr:rowOff>
    </xdr:from>
    <xdr:ext cx="762000" cy="259045"/>
    <xdr:sp macro="" textlink="">
      <xdr:nvSpPr>
        <xdr:cNvPr id="205" name="テキスト ボックス 204"/>
        <xdr:cNvSpPr txBox="1"/>
      </xdr:nvSpPr>
      <xdr:spPr>
        <a:xfrm>
          <a:off x="1955800" y="1391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149413</xdr:rowOff>
    </xdr:from>
    <xdr:to>
      <xdr:col>2</xdr:col>
      <xdr:colOff>127000</xdr:colOff>
      <xdr:row>83</xdr:row>
      <xdr:rowOff>79563</xdr:rowOff>
    </xdr:to>
    <xdr:sp macro="" textlink="">
      <xdr:nvSpPr>
        <xdr:cNvPr id="206" name="フローチャート : 判断 205"/>
        <xdr:cNvSpPr/>
      </xdr:nvSpPr>
      <xdr:spPr>
        <a:xfrm>
          <a:off x="1397000" y="1420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89740</xdr:rowOff>
    </xdr:from>
    <xdr:ext cx="762000" cy="259045"/>
    <xdr:sp macro="" textlink="">
      <xdr:nvSpPr>
        <xdr:cNvPr id="207" name="テキスト ボックス 206"/>
        <xdr:cNvSpPr txBox="1"/>
      </xdr:nvSpPr>
      <xdr:spPr>
        <a:xfrm>
          <a:off x="1066800" y="1397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85</xdr:row>
      <xdr:rowOff>11443</xdr:rowOff>
    </xdr:from>
    <xdr:to>
      <xdr:col>7</xdr:col>
      <xdr:colOff>203200</xdr:colOff>
      <xdr:row>85</xdr:row>
      <xdr:rowOff>113043</xdr:rowOff>
    </xdr:to>
    <xdr:sp macro="" textlink="">
      <xdr:nvSpPr>
        <xdr:cNvPr id="213" name="円/楕円 212"/>
        <xdr:cNvSpPr/>
      </xdr:nvSpPr>
      <xdr:spPr>
        <a:xfrm>
          <a:off x="4902200" y="14584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154970</xdr:rowOff>
    </xdr:from>
    <xdr:ext cx="762000" cy="259045"/>
    <xdr:sp macro="" textlink="">
      <xdr:nvSpPr>
        <xdr:cNvPr id="214" name="人件費・物件費等の状況該当値テキスト"/>
        <xdr:cNvSpPr txBox="1"/>
      </xdr:nvSpPr>
      <xdr:spPr>
        <a:xfrm>
          <a:off x="5041900" y="14556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203,791</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102186</xdr:rowOff>
    </xdr:from>
    <xdr:to>
      <xdr:col>6</xdr:col>
      <xdr:colOff>50800</xdr:colOff>
      <xdr:row>85</xdr:row>
      <xdr:rowOff>32336</xdr:rowOff>
    </xdr:to>
    <xdr:sp macro="" textlink="">
      <xdr:nvSpPr>
        <xdr:cNvPr id="215" name="円/楕円 214"/>
        <xdr:cNvSpPr/>
      </xdr:nvSpPr>
      <xdr:spPr>
        <a:xfrm>
          <a:off x="4064000" y="1450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17113</xdr:rowOff>
    </xdr:from>
    <xdr:ext cx="736600" cy="259045"/>
    <xdr:sp macro="" textlink="">
      <xdr:nvSpPr>
        <xdr:cNvPr id="216" name="テキスト ボックス 215"/>
        <xdr:cNvSpPr txBox="1"/>
      </xdr:nvSpPr>
      <xdr:spPr>
        <a:xfrm>
          <a:off x="3733800" y="14590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193,757</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3108</xdr:rowOff>
    </xdr:from>
    <xdr:to>
      <xdr:col>4</xdr:col>
      <xdr:colOff>533400</xdr:colOff>
      <xdr:row>84</xdr:row>
      <xdr:rowOff>104708</xdr:rowOff>
    </xdr:to>
    <xdr:sp macro="" textlink="">
      <xdr:nvSpPr>
        <xdr:cNvPr id="217" name="円/楕円 216"/>
        <xdr:cNvSpPr/>
      </xdr:nvSpPr>
      <xdr:spPr>
        <a:xfrm>
          <a:off x="3175000" y="14404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89485</xdr:rowOff>
    </xdr:from>
    <xdr:ext cx="762000" cy="259045"/>
    <xdr:sp macro="" textlink="">
      <xdr:nvSpPr>
        <xdr:cNvPr id="218" name="テキスト ボックス 217"/>
        <xdr:cNvSpPr txBox="1"/>
      </xdr:nvSpPr>
      <xdr:spPr>
        <a:xfrm>
          <a:off x="2844800" y="1449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181,439</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38965</xdr:rowOff>
    </xdr:from>
    <xdr:to>
      <xdr:col>3</xdr:col>
      <xdr:colOff>330200</xdr:colOff>
      <xdr:row>84</xdr:row>
      <xdr:rowOff>140565</xdr:rowOff>
    </xdr:to>
    <xdr:sp macro="" textlink="">
      <xdr:nvSpPr>
        <xdr:cNvPr id="219" name="円/楕円 218"/>
        <xdr:cNvSpPr/>
      </xdr:nvSpPr>
      <xdr:spPr>
        <a:xfrm>
          <a:off x="2286000" y="14440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125342</xdr:rowOff>
    </xdr:from>
    <xdr:ext cx="762000" cy="259045"/>
    <xdr:sp macro="" textlink="">
      <xdr:nvSpPr>
        <xdr:cNvPr id="220" name="テキスト ボックス 219"/>
        <xdr:cNvSpPr txBox="1"/>
      </xdr:nvSpPr>
      <xdr:spPr>
        <a:xfrm>
          <a:off x="1955800" y="145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185,897</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127788</xdr:rowOff>
    </xdr:from>
    <xdr:to>
      <xdr:col>2</xdr:col>
      <xdr:colOff>127000</xdr:colOff>
      <xdr:row>85</xdr:row>
      <xdr:rowOff>57938</xdr:rowOff>
    </xdr:to>
    <xdr:sp macro="" textlink="">
      <xdr:nvSpPr>
        <xdr:cNvPr id="221" name="円/楕円 220"/>
        <xdr:cNvSpPr/>
      </xdr:nvSpPr>
      <xdr:spPr>
        <a:xfrm>
          <a:off x="1397000" y="1452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42715</xdr:rowOff>
    </xdr:from>
    <xdr:ext cx="762000" cy="259045"/>
    <xdr:sp macro="" textlink="">
      <xdr:nvSpPr>
        <xdr:cNvPr id="222" name="テキスト ボックス 221"/>
        <xdr:cNvSpPr txBox="1"/>
      </xdr:nvSpPr>
      <xdr:spPr>
        <a:xfrm>
          <a:off x="1066800" y="1461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196,940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400" b="0" i="0" baseline="0">
              <a:solidFill>
                <a:schemeClr val="dk1"/>
              </a:solidFill>
              <a:effectLst/>
              <a:latin typeface="+mn-ea"/>
              <a:ea typeface="+mn-ea"/>
              <a:cs typeface="+mn-cs"/>
            </a:rPr>
            <a:t>　前年度と</a:t>
          </a:r>
          <a:r>
            <a:rPr lang="ja-JP" altLang="en-US" sz="1400" b="0" i="0" baseline="0">
              <a:solidFill>
                <a:schemeClr val="dk1"/>
              </a:solidFill>
              <a:effectLst/>
              <a:latin typeface="+mn-ea"/>
              <a:ea typeface="+mn-ea"/>
              <a:cs typeface="+mn-cs"/>
            </a:rPr>
            <a:t>比較して，</a:t>
          </a:r>
          <a:r>
            <a:rPr lang="en-US" altLang="ja-JP" sz="1400" b="0" i="0" baseline="0">
              <a:solidFill>
                <a:schemeClr val="dk1"/>
              </a:solidFill>
              <a:effectLst/>
              <a:latin typeface="+mn-ea"/>
              <a:ea typeface="+mn-ea"/>
              <a:cs typeface="+mn-cs"/>
            </a:rPr>
            <a:t>0.9</a:t>
          </a:r>
          <a:r>
            <a:rPr lang="ja-JP" altLang="ja-JP" sz="1400" b="0" i="0" baseline="0">
              <a:solidFill>
                <a:schemeClr val="dk1"/>
              </a:solidFill>
              <a:effectLst/>
              <a:latin typeface="+mn-ea"/>
              <a:ea typeface="+mn-ea"/>
              <a:cs typeface="+mn-cs"/>
            </a:rPr>
            <a:t>ポイント増加したが，類似団体平均値と</a:t>
          </a:r>
          <a:r>
            <a:rPr lang="ja-JP" altLang="en-US" sz="1400" b="0" i="0" baseline="0">
              <a:solidFill>
                <a:schemeClr val="dk1"/>
              </a:solidFill>
              <a:effectLst/>
              <a:latin typeface="+mn-ea"/>
              <a:ea typeface="+mn-ea"/>
              <a:cs typeface="+mn-cs"/>
            </a:rPr>
            <a:t>同水準</a:t>
          </a:r>
          <a:r>
            <a:rPr lang="ja-JP" altLang="ja-JP" sz="1400" b="0" i="0" baseline="0">
              <a:solidFill>
                <a:schemeClr val="dk1"/>
              </a:solidFill>
              <a:effectLst/>
              <a:latin typeface="+mn-ea"/>
              <a:ea typeface="+mn-ea"/>
              <a:cs typeface="+mn-cs"/>
            </a:rPr>
            <a:t>で，全国市平均値を</a:t>
          </a:r>
          <a:r>
            <a:rPr lang="en-US" altLang="ja-JP" sz="1400" b="0" i="0" baseline="0">
              <a:solidFill>
                <a:schemeClr val="dk1"/>
              </a:solidFill>
              <a:effectLst/>
              <a:latin typeface="+mn-ea"/>
              <a:ea typeface="+mn-ea"/>
              <a:cs typeface="+mn-cs"/>
            </a:rPr>
            <a:t>1.3</a:t>
          </a:r>
          <a:r>
            <a:rPr lang="ja-JP" altLang="ja-JP" sz="1400" b="0" i="0" baseline="0">
              <a:solidFill>
                <a:schemeClr val="dk1"/>
              </a:solidFill>
              <a:effectLst/>
              <a:latin typeface="+mn-ea"/>
              <a:ea typeface="+mn-ea"/>
              <a:cs typeface="+mn-cs"/>
            </a:rPr>
            <a:t>ポイント下回っている。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なお，Ｈ</a:t>
          </a:r>
          <a:r>
            <a:rPr lang="en-US" altLang="ja-JP" sz="1400" b="0" i="0" baseline="0">
              <a:solidFill>
                <a:schemeClr val="dk1"/>
              </a:solidFill>
              <a:effectLst/>
              <a:latin typeface="+mn-ea"/>
              <a:ea typeface="+mn-ea"/>
              <a:cs typeface="+mn-cs"/>
            </a:rPr>
            <a:t>23</a:t>
          </a:r>
          <a:r>
            <a:rPr lang="ja-JP" altLang="ja-JP" sz="1400" b="0" i="0" baseline="0">
              <a:solidFill>
                <a:schemeClr val="dk1"/>
              </a:solidFill>
              <a:effectLst/>
              <a:latin typeface="+mn-ea"/>
              <a:ea typeface="+mn-ea"/>
              <a:cs typeface="+mn-cs"/>
            </a:rPr>
            <a:t>年度及びＨ</a:t>
          </a:r>
          <a:r>
            <a:rPr lang="en-US" altLang="ja-JP" sz="1400" b="0" i="0" baseline="0">
              <a:solidFill>
                <a:schemeClr val="dk1"/>
              </a:solidFill>
              <a:effectLst/>
              <a:latin typeface="+mn-ea"/>
              <a:ea typeface="+mn-ea"/>
              <a:cs typeface="+mn-cs"/>
            </a:rPr>
            <a:t>24</a:t>
          </a:r>
          <a:r>
            <a:rPr lang="ja-JP" altLang="ja-JP" sz="1400" b="0" i="0" baseline="0">
              <a:solidFill>
                <a:schemeClr val="dk1"/>
              </a:solidFill>
              <a:effectLst/>
              <a:latin typeface="+mn-ea"/>
              <a:ea typeface="+mn-ea"/>
              <a:cs typeface="+mn-cs"/>
            </a:rPr>
            <a:t>年度の指数は</a:t>
          </a:r>
          <a:r>
            <a:rPr lang="en-US" altLang="ja-JP" sz="1400" b="0" i="0" baseline="0">
              <a:solidFill>
                <a:schemeClr val="dk1"/>
              </a:solidFill>
              <a:effectLst/>
              <a:latin typeface="+mn-ea"/>
              <a:ea typeface="+mn-ea"/>
              <a:cs typeface="+mn-cs"/>
            </a:rPr>
            <a:t>100</a:t>
          </a:r>
          <a:r>
            <a:rPr lang="ja-JP" altLang="ja-JP" sz="1400" b="0" i="0" baseline="0">
              <a:solidFill>
                <a:schemeClr val="dk1"/>
              </a:solidFill>
              <a:effectLst/>
              <a:latin typeface="+mn-ea"/>
              <a:ea typeface="+mn-ea"/>
              <a:cs typeface="+mn-cs"/>
            </a:rPr>
            <a:t>を超えているが，国の給与減額措置がないとした場合の値（＝参考値）はＨ</a:t>
          </a:r>
          <a:r>
            <a:rPr lang="en-US" altLang="ja-JP" sz="1400" b="0" i="0" baseline="0">
              <a:solidFill>
                <a:schemeClr val="dk1"/>
              </a:solidFill>
              <a:effectLst/>
              <a:latin typeface="+mn-ea"/>
              <a:ea typeface="+mn-ea"/>
              <a:cs typeface="+mn-cs"/>
            </a:rPr>
            <a:t>23</a:t>
          </a:r>
          <a:r>
            <a:rPr lang="ja-JP" altLang="ja-JP" sz="1400" b="0" i="0" baseline="0">
              <a:solidFill>
                <a:schemeClr val="dk1"/>
              </a:solidFill>
              <a:effectLst/>
              <a:latin typeface="+mn-ea"/>
              <a:ea typeface="+mn-ea"/>
              <a:cs typeface="+mn-cs"/>
            </a:rPr>
            <a:t>＝</a:t>
          </a:r>
          <a:r>
            <a:rPr lang="en-US" altLang="ja-JP" sz="1400" b="0" i="0" baseline="0">
              <a:solidFill>
                <a:schemeClr val="dk1"/>
              </a:solidFill>
              <a:effectLst/>
              <a:latin typeface="+mn-ea"/>
              <a:ea typeface="+mn-ea"/>
              <a:cs typeface="+mn-cs"/>
            </a:rPr>
            <a:t>95.7</a:t>
          </a:r>
          <a:r>
            <a:rPr lang="ja-JP" altLang="ja-JP" sz="1400" b="0" i="0" baseline="0">
              <a:solidFill>
                <a:schemeClr val="dk1"/>
              </a:solidFill>
              <a:effectLst/>
              <a:latin typeface="+mn-ea"/>
              <a:ea typeface="+mn-ea"/>
              <a:cs typeface="+mn-cs"/>
            </a:rPr>
            <a:t>，Ｈ</a:t>
          </a:r>
          <a:r>
            <a:rPr lang="en-US" altLang="ja-JP" sz="1400" b="0" i="0" baseline="0">
              <a:solidFill>
                <a:schemeClr val="dk1"/>
              </a:solidFill>
              <a:effectLst/>
              <a:latin typeface="+mn-ea"/>
              <a:ea typeface="+mn-ea"/>
              <a:cs typeface="+mn-cs"/>
            </a:rPr>
            <a:t>24</a:t>
          </a:r>
          <a:r>
            <a:rPr lang="ja-JP" altLang="ja-JP" sz="1400" b="0" i="0" baseline="0">
              <a:solidFill>
                <a:schemeClr val="dk1"/>
              </a:solidFill>
              <a:effectLst/>
              <a:latin typeface="+mn-ea"/>
              <a:ea typeface="+mn-ea"/>
              <a:cs typeface="+mn-cs"/>
            </a:rPr>
            <a:t>＝</a:t>
          </a:r>
          <a:r>
            <a:rPr lang="en-US" altLang="ja-JP" sz="1400" b="0" i="0" baseline="0">
              <a:solidFill>
                <a:schemeClr val="dk1"/>
              </a:solidFill>
              <a:effectLst/>
              <a:latin typeface="+mn-ea"/>
              <a:ea typeface="+mn-ea"/>
              <a:cs typeface="+mn-cs"/>
            </a:rPr>
            <a:t>96.1</a:t>
          </a:r>
          <a:r>
            <a:rPr lang="ja-JP" altLang="ja-JP" sz="1400" b="0" i="0" baseline="0">
              <a:solidFill>
                <a:schemeClr val="dk1"/>
              </a:solidFill>
              <a:effectLst/>
              <a:latin typeface="+mn-ea"/>
              <a:ea typeface="+mn-ea"/>
              <a:cs typeface="+mn-cs"/>
            </a:rPr>
            <a:t>となっていて，ラスパイレス指数は</a:t>
          </a:r>
          <a:r>
            <a:rPr lang="en-US" altLang="ja-JP" sz="1400" b="0" i="0" baseline="0">
              <a:solidFill>
                <a:schemeClr val="dk1"/>
              </a:solidFill>
              <a:effectLst/>
              <a:latin typeface="+mn-ea"/>
              <a:ea typeface="+mn-ea"/>
              <a:cs typeface="+mn-cs"/>
            </a:rPr>
            <a:t>100</a:t>
          </a:r>
          <a:r>
            <a:rPr lang="ja-JP" altLang="ja-JP" sz="1400" b="0" i="0" baseline="0">
              <a:solidFill>
                <a:schemeClr val="dk1"/>
              </a:solidFill>
              <a:effectLst/>
              <a:latin typeface="+mn-ea"/>
              <a:ea typeface="+mn-ea"/>
              <a:cs typeface="+mn-cs"/>
            </a:rPr>
            <a:t>以下を推移している。</a:t>
          </a:r>
          <a:endParaRPr lang="ja-JP" altLang="ja-JP" sz="1400">
            <a:effectLst/>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32258</xdr:rowOff>
    </xdr:from>
    <xdr:to>
      <xdr:col>24</xdr:col>
      <xdr:colOff>558800</xdr:colOff>
      <xdr:row>87</xdr:row>
      <xdr:rowOff>17018</xdr:rowOff>
    </xdr:to>
    <xdr:cxnSp macro="">
      <xdr:nvCxnSpPr>
        <xdr:cNvPr id="249" name="直線コネクタ 248"/>
        <xdr:cNvCxnSpPr/>
      </xdr:nvCxnSpPr>
      <xdr:spPr>
        <a:xfrm flipV="1">
          <a:off x="17018000" y="13919708"/>
          <a:ext cx="0" cy="10134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160545</xdr:rowOff>
    </xdr:from>
    <xdr:ext cx="762000" cy="259045"/>
    <xdr:sp macro="" textlink="">
      <xdr:nvSpPr>
        <xdr:cNvPr id="250" name="給与水準   （国との比較）最小値テキスト"/>
        <xdr:cNvSpPr txBox="1"/>
      </xdr:nvSpPr>
      <xdr:spPr>
        <a:xfrm>
          <a:off x="17106900" y="14905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87</xdr:row>
      <xdr:rowOff>17018</xdr:rowOff>
    </xdr:from>
    <xdr:to>
      <xdr:col>24</xdr:col>
      <xdr:colOff>647700</xdr:colOff>
      <xdr:row>87</xdr:row>
      <xdr:rowOff>17018</xdr:rowOff>
    </xdr:to>
    <xdr:cxnSp macro="">
      <xdr:nvCxnSpPr>
        <xdr:cNvPr id="251" name="直線コネクタ 250"/>
        <xdr:cNvCxnSpPr/>
      </xdr:nvCxnSpPr>
      <xdr:spPr>
        <a:xfrm>
          <a:off x="16929100" y="1493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118635</xdr:rowOff>
    </xdr:from>
    <xdr:ext cx="762000" cy="259045"/>
    <xdr:sp macro="" textlink="">
      <xdr:nvSpPr>
        <xdr:cNvPr id="252" name="給与水準   （国との比較）最大値テキスト"/>
        <xdr:cNvSpPr txBox="1"/>
      </xdr:nvSpPr>
      <xdr:spPr>
        <a:xfrm>
          <a:off x="17106900" y="1366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a:t>
          </a:r>
          <a:endParaRPr kumimoji="1" lang="ja-JP" altLang="en-US" sz="1000" b="1">
            <a:latin typeface="ＭＳ Ｐゴシック"/>
          </a:endParaRPr>
        </a:p>
      </xdr:txBody>
    </xdr:sp>
    <xdr:clientData/>
  </xdr:oneCellAnchor>
  <xdr:twoCellAnchor>
    <xdr:from>
      <xdr:col>24</xdr:col>
      <xdr:colOff>469900</xdr:colOff>
      <xdr:row>81</xdr:row>
      <xdr:rowOff>32258</xdr:rowOff>
    </xdr:from>
    <xdr:to>
      <xdr:col>24</xdr:col>
      <xdr:colOff>647700</xdr:colOff>
      <xdr:row>81</xdr:row>
      <xdr:rowOff>32258</xdr:rowOff>
    </xdr:to>
    <xdr:cxnSp macro="">
      <xdr:nvCxnSpPr>
        <xdr:cNvPr id="253" name="直線コネクタ 252"/>
        <xdr:cNvCxnSpPr/>
      </xdr:nvCxnSpPr>
      <xdr:spPr>
        <a:xfrm>
          <a:off x="16929100" y="1391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123444</xdr:rowOff>
    </xdr:from>
    <xdr:to>
      <xdr:col>24</xdr:col>
      <xdr:colOff>558800</xdr:colOff>
      <xdr:row>85</xdr:row>
      <xdr:rowOff>166878</xdr:rowOff>
    </xdr:to>
    <xdr:cxnSp macro="">
      <xdr:nvCxnSpPr>
        <xdr:cNvPr id="254" name="直線コネクタ 253"/>
        <xdr:cNvCxnSpPr/>
      </xdr:nvCxnSpPr>
      <xdr:spPr>
        <a:xfrm>
          <a:off x="16179800" y="1469669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132605</xdr:rowOff>
    </xdr:from>
    <xdr:ext cx="762000" cy="259045"/>
    <xdr:sp macro="" textlink="">
      <xdr:nvSpPr>
        <xdr:cNvPr id="255" name="給与水準   （国との比較）平均値テキスト"/>
        <xdr:cNvSpPr txBox="1"/>
      </xdr:nvSpPr>
      <xdr:spPr>
        <a:xfrm>
          <a:off x="17106900" y="1453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116078</xdr:rowOff>
    </xdr:from>
    <xdr:to>
      <xdr:col>24</xdr:col>
      <xdr:colOff>609600</xdr:colOff>
      <xdr:row>86</xdr:row>
      <xdr:rowOff>46228</xdr:rowOff>
    </xdr:to>
    <xdr:sp macro="" textlink="">
      <xdr:nvSpPr>
        <xdr:cNvPr id="256" name="フローチャート : 判断 255"/>
        <xdr:cNvSpPr/>
      </xdr:nvSpPr>
      <xdr:spPr>
        <a:xfrm>
          <a:off x="16967200" y="1468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108965</xdr:rowOff>
    </xdr:from>
    <xdr:to>
      <xdr:col>23</xdr:col>
      <xdr:colOff>406400</xdr:colOff>
      <xdr:row>85</xdr:row>
      <xdr:rowOff>123444</xdr:rowOff>
    </xdr:to>
    <xdr:cxnSp macro="">
      <xdr:nvCxnSpPr>
        <xdr:cNvPr id="257" name="直線コネクタ 256"/>
        <xdr:cNvCxnSpPr/>
      </xdr:nvCxnSpPr>
      <xdr:spPr>
        <a:xfrm>
          <a:off x="15290800" y="14682215"/>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77470</xdr:rowOff>
    </xdr:from>
    <xdr:to>
      <xdr:col>23</xdr:col>
      <xdr:colOff>457200</xdr:colOff>
      <xdr:row>86</xdr:row>
      <xdr:rowOff>7620</xdr:rowOff>
    </xdr:to>
    <xdr:sp macro="" textlink="">
      <xdr:nvSpPr>
        <xdr:cNvPr id="258" name="フローチャート : 判断 257"/>
        <xdr:cNvSpPr/>
      </xdr:nvSpPr>
      <xdr:spPr>
        <a:xfrm>
          <a:off x="16129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59" name="テキスト ボックス 258"/>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108965</xdr:rowOff>
    </xdr:from>
    <xdr:to>
      <xdr:col>22</xdr:col>
      <xdr:colOff>203200</xdr:colOff>
      <xdr:row>87</xdr:row>
      <xdr:rowOff>128015</xdr:rowOff>
    </xdr:to>
    <xdr:cxnSp macro="">
      <xdr:nvCxnSpPr>
        <xdr:cNvPr id="260" name="直線コネクタ 259"/>
        <xdr:cNvCxnSpPr/>
      </xdr:nvCxnSpPr>
      <xdr:spPr>
        <a:xfrm flipV="1">
          <a:off x="14401800" y="14682215"/>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67818</xdr:rowOff>
    </xdr:from>
    <xdr:to>
      <xdr:col>22</xdr:col>
      <xdr:colOff>254000</xdr:colOff>
      <xdr:row>85</xdr:row>
      <xdr:rowOff>169418</xdr:rowOff>
    </xdr:to>
    <xdr:sp macro="" textlink="">
      <xdr:nvSpPr>
        <xdr:cNvPr id="261" name="フローチャート : 判断 260"/>
        <xdr:cNvSpPr/>
      </xdr:nvSpPr>
      <xdr:spPr>
        <a:xfrm>
          <a:off x="15240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154195</xdr:rowOff>
    </xdr:from>
    <xdr:ext cx="762000" cy="259045"/>
    <xdr:sp macro="" textlink="">
      <xdr:nvSpPr>
        <xdr:cNvPr id="262" name="テキスト ボックス 261"/>
        <xdr:cNvSpPr txBox="1"/>
      </xdr:nvSpPr>
      <xdr:spPr>
        <a:xfrm>
          <a:off x="14909800" y="14727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103887</xdr:rowOff>
    </xdr:from>
    <xdr:to>
      <xdr:col>21</xdr:col>
      <xdr:colOff>0</xdr:colOff>
      <xdr:row>87</xdr:row>
      <xdr:rowOff>128015</xdr:rowOff>
    </xdr:to>
    <xdr:cxnSp macro="">
      <xdr:nvCxnSpPr>
        <xdr:cNvPr id="263" name="直線コネクタ 262"/>
        <xdr:cNvCxnSpPr/>
      </xdr:nvCxnSpPr>
      <xdr:spPr>
        <a:xfrm>
          <a:off x="13512800" y="15020037"/>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101346</xdr:rowOff>
    </xdr:from>
    <xdr:to>
      <xdr:col>21</xdr:col>
      <xdr:colOff>50800</xdr:colOff>
      <xdr:row>88</xdr:row>
      <xdr:rowOff>31496</xdr:rowOff>
    </xdr:to>
    <xdr:sp macro="" textlink="">
      <xdr:nvSpPr>
        <xdr:cNvPr id="264" name="フローチャート : 判断 263"/>
        <xdr:cNvSpPr/>
      </xdr:nvSpPr>
      <xdr:spPr>
        <a:xfrm>
          <a:off x="14351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16273</xdr:rowOff>
    </xdr:from>
    <xdr:ext cx="762000" cy="259045"/>
    <xdr:sp macro="" textlink="">
      <xdr:nvSpPr>
        <xdr:cNvPr id="265" name="テキスト ボックス 264"/>
        <xdr:cNvSpPr txBox="1"/>
      </xdr:nvSpPr>
      <xdr:spPr>
        <a:xfrm>
          <a:off x="14020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106172</xdr:rowOff>
    </xdr:from>
    <xdr:to>
      <xdr:col>19</xdr:col>
      <xdr:colOff>533400</xdr:colOff>
      <xdr:row>88</xdr:row>
      <xdr:rowOff>36322</xdr:rowOff>
    </xdr:to>
    <xdr:sp macro="" textlink="">
      <xdr:nvSpPr>
        <xdr:cNvPr id="266" name="フローチャート : 判断 265"/>
        <xdr:cNvSpPr/>
      </xdr:nvSpPr>
      <xdr:spPr>
        <a:xfrm>
          <a:off x="13462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21099</xdr:rowOff>
    </xdr:from>
    <xdr:ext cx="762000" cy="259045"/>
    <xdr:sp macro="" textlink="">
      <xdr:nvSpPr>
        <xdr:cNvPr id="267" name="テキスト ボックス 266"/>
        <xdr:cNvSpPr txBox="1"/>
      </xdr:nvSpPr>
      <xdr:spPr>
        <a:xfrm>
          <a:off x="13131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116078</xdr:rowOff>
    </xdr:from>
    <xdr:to>
      <xdr:col>24</xdr:col>
      <xdr:colOff>609600</xdr:colOff>
      <xdr:row>86</xdr:row>
      <xdr:rowOff>46228</xdr:rowOff>
    </xdr:to>
    <xdr:sp macro="" textlink="">
      <xdr:nvSpPr>
        <xdr:cNvPr id="273" name="円/楕円 272"/>
        <xdr:cNvSpPr/>
      </xdr:nvSpPr>
      <xdr:spPr>
        <a:xfrm>
          <a:off x="169672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88155</xdr:rowOff>
    </xdr:from>
    <xdr:ext cx="762000" cy="259045"/>
    <xdr:sp macro="" textlink="">
      <xdr:nvSpPr>
        <xdr:cNvPr id="274" name="給与水準   （国との比較）該当値テキスト"/>
        <xdr:cNvSpPr txBox="1"/>
      </xdr:nvSpPr>
      <xdr:spPr>
        <a:xfrm>
          <a:off x="17106900" y="1466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72644</xdr:rowOff>
    </xdr:from>
    <xdr:to>
      <xdr:col>23</xdr:col>
      <xdr:colOff>457200</xdr:colOff>
      <xdr:row>86</xdr:row>
      <xdr:rowOff>2794</xdr:rowOff>
    </xdr:to>
    <xdr:sp macro="" textlink="">
      <xdr:nvSpPr>
        <xdr:cNvPr id="275" name="円/楕円 274"/>
        <xdr:cNvSpPr/>
      </xdr:nvSpPr>
      <xdr:spPr>
        <a:xfrm>
          <a:off x="16129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12971</xdr:rowOff>
    </xdr:from>
    <xdr:ext cx="736600" cy="259045"/>
    <xdr:sp macro="" textlink="">
      <xdr:nvSpPr>
        <xdr:cNvPr id="276" name="テキスト ボックス 275"/>
        <xdr:cNvSpPr txBox="1"/>
      </xdr:nvSpPr>
      <xdr:spPr>
        <a:xfrm>
          <a:off x="15798800" y="14414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58165</xdr:rowOff>
    </xdr:from>
    <xdr:to>
      <xdr:col>22</xdr:col>
      <xdr:colOff>254000</xdr:colOff>
      <xdr:row>85</xdr:row>
      <xdr:rowOff>159765</xdr:rowOff>
    </xdr:to>
    <xdr:sp macro="" textlink="">
      <xdr:nvSpPr>
        <xdr:cNvPr id="277" name="円/楕円 276"/>
        <xdr:cNvSpPr/>
      </xdr:nvSpPr>
      <xdr:spPr>
        <a:xfrm>
          <a:off x="152400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169942</xdr:rowOff>
    </xdr:from>
    <xdr:ext cx="762000" cy="259045"/>
    <xdr:sp macro="" textlink="">
      <xdr:nvSpPr>
        <xdr:cNvPr id="278" name="テキスト ボックス 277"/>
        <xdr:cNvSpPr txBox="1"/>
      </xdr:nvSpPr>
      <xdr:spPr>
        <a:xfrm>
          <a:off x="14909800" y="14400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77215</xdr:rowOff>
    </xdr:from>
    <xdr:to>
      <xdr:col>21</xdr:col>
      <xdr:colOff>50800</xdr:colOff>
      <xdr:row>88</xdr:row>
      <xdr:rowOff>7365</xdr:rowOff>
    </xdr:to>
    <xdr:sp macro="" textlink="">
      <xdr:nvSpPr>
        <xdr:cNvPr id="279" name="円/楕円 278"/>
        <xdr:cNvSpPr/>
      </xdr:nvSpPr>
      <xdr:spPr>
        <a:xfrm>
          <a:off x="14351000" y="1499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17542</xdr:rowOff>
    </xdr:from>
    <xdr:ext cx="762000" cy="259045"/>
    <xdr:sp macro="" textlink="">
      <xdr:nvSpPr>
        <xdr:cNvPr id="280" name="テキスト ボックス 279"/>
        <xdr:cNvSpPr txBox="1"/>
      </xdr:nvSpPr>
      <xdr:spPr>
        <a:xfrm>
          <a:off x="14020800" y="14762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53087</xdr:rowOff>
    </xdr:from>
    <xdr:to>
      <xdr:col>19</xdr:col>
      <xdr:colOff>533400</xdr:colOff>
      <xdr:row>87</xdr:row>
      <xdr:rowOff>154687</xdr:rowOff>
    </xdr:to>
    <xdr:sp macro="" textlink="">
      <xdr:nvSpPr>
        <xdr:cNvPr id="281" name="円/楕円 280"/>
        <xdr:cNvSpPr/>
      </xdr:nvSpPr>
      <xdr:spPr>
        <a:xfrm>
          <a:off x="13462000" y="1496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164864</xdr:rowOff>
    </xdr:from>
    <xdr:ext cx="762000" cy="259045"/>
    <xdr:sp macro="" textlink="">
      <xdr:nvSpPr>
        <xdr:cNvPr id="282" name="テキスト ボックス 281"/>
        <xdr:cNvSpPr txBox="1"/>
      </xdr:nvSpPr>
      <xdr:spPr>
        <a:xfrm>
          <a:off x="13131800" y="14738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合併に伴い解散した広域事務組合が運営していた「消防業務」を直営で行っているため，類似団体平均値を</a:t>
          </a:r>
          <a:r>
            <a:rPr lang="en-US" altLang="ja-JP" sz="1400" b="0" i="0" baseline="0">
              <a:solidFill>
                <a:schemeClr val="dk1"/>
              </a:solidFill>
              <a:effectLst/>
              <a:latin typeface="+mn-ea"/>
              <a:ea typeface="+mn-ea"/>
              <a:cs typeface="+mn-cs"/>
            </a:rPr>
            <a:t>3.35</a:t>
          </a:r>
          <a:r>
            <a:rPr lang="ja-JP" altLang="ja-JP" sz="1400" b="0" i="0" baseline="0">
              <a:solidFill>
                <a:schemeClr val="dk1"/>
              </a:solidFill>
              <a:effectLst/>
              <a:latin typeface="+mn-ea"/>
              <a:ea typeface="+mn-ea"/>
              <a:cs typeface="+mn-cs"/>
            </a:rPr>
            <a:t>ポイント上回っている。定員適正化計画に基づき，適正な定員管理に努める。</a:t>
          </a:r>
          <a:endParaRPr lang="ja-JP" altLang="ja-JP" sz="1400">
            <a:effectLst/>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146776</xdr:rowOff>
    </xdr:from>
    <xdr:to>
      <xdr:col>24</xdr:col>
      <xdr:colOff>558800</xdr:colOff>
      <xdr:row>67</xdr:row>
      <xdr:rowOff>98969</xdr:rowOff>
    </xdr:to>
    <xdr:cxnSp macro="">
      <xdr:nvCxnSpPr>
        <xdr:cNvPr id="314" name="直線コネクタ 313"/>
        <xdr:cNvCxnSpPr/>
      </xdr:nvCxnSpPr>
      <xdr:spPr>
        <a:xfrm flipV="1">
          <a:off x="17018000" y="9919426"/>
          <a:ext cx="0" cy="16666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71046</xdr:rowOff>
    </xdr:from>
    <xdr:ext cx="762000" cy="259045"/>
    <xdr:sp macro="" textlink="">
      <xdr:nvSpPr>
        <xdr:cNvPr id="315" name="定員管理の状況最小値テキスト"/>
        <xdr:cNvSpPr txBox="1"/>
      </xdr:nvSpPr>
      <xdr:spPr>
        <a:xfrm>
          <a:off x="17106900" y="1155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15.59</a:t>
          </a:r>
          <a:endParaRPr kumimoji="1" lang="ja-JP" altLang="en-US" sz="1000" b="1">
            <a:latin typeface="ＭＳ Ｐゴシック"/>
          </a:endParaRPr>
        </a:p>
      </xdr:txBody>
    </xdr:sp>
    <xdr:clientData/>
  </xdr:oneCellAnchor>
  <xdr:twoCellAnchor>
    <xdr:from>
      <xdr:col>24</xdr:col>
      <xdr:colOff>469900</xdr:colOff>
      <xdr:row>67</xdr:row>
      <xdr:rowOff>98969</xdr:rowOff>
    </xdr:from>
    <xdr:to>
      <xdr:col>24</xdr:col>
      <xdr:colOff>647700</xdr:colOff>
      <xdr:row>67</xdr:row>
      <xdr:rowOff>98969</xdr:rowOff>
    </xdr:to>
    <xdr:cxnSp macro="">
      <xdr:nvCxnSpPr>
        <xdr:cNvPr id="316" name="直線コネクタ 315"/>
        <xdr:cNvCxnSpPr/>
      </xdr:nvCxnSpPr>
      <xdr:spPr>
        <a:xfrm>
          <a:off x="16929100" y="11586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61703</xdr:rowOff>
    </xdr:from>
    <xdr:ext cx="762000" cy="259045"/>
    <xdr:sp macro="" textlink="">
      <xdr:nvSpPr>
        <xdr:cNvPr id="317" name="定員管理の状況最大値テキスト"/>
        <xdr:cNvSpPr txBox="1"/>
      </xdr:nvSpPr>
      <xdr:spPr>
        <a:xfrm>
          <a:off x="17106900" y="9662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24</xdr:col>
      <xdr:colOff>469900</xdr:colOff>
      <xdr:row>57</xdr:row>
      <xdr:rowOff>146776</xdr:rowOff>
    </xdr:from>
    <xdr:to>
      <xdr:col>24</xdr:col>
      <xdr:colOff>647700</xdr:colOff>
      <xdr:row>57</xdr:row>
      <xdr:rowOff>146776</xdr:rowOff>
    </xdr:to>
    <xdr:cxnSp macro="">
      <xdr:nvCxnSpPr>
        <xdr:cNvPr id="318" name="直線コネクタ 317"/>
        <xdr:cNvCxnSpPr/>
      </xdr:nvCxnSpPr>
      <xdr:spPr>
        <a:xfrm>
          <a:off x="16929100" y="9919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128996</xdr:rowOff>
    </xdr:from>
    <xdr:to>
      <xdr:col>24</xdr:col>
      <xdr:colOff>558800</xdr:colOff>
      <xdr:row>65</xdr:row>
      <xdr:rowOff>23041</xdr:rowOff>
    </xdr:to>
    <xdr:cxnSp macro="">
      <xdr:nvCxnSpPr>
        <xdr:cNvPr id="319" name="直線コネクタ 318"/>
        <xdr:cNvCxnSpPr/>
      </xdr:nvCxnSpPr>
      <xdr:spPr>
        <a:xfrm>
          <a:off x="16179800" y="11101796"/>
          <a:ext cx="838200" cy="6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97172</xdr:rowOff>
    </xdr:from>
    <xdr:ext cx="762000" cy="259045"/>
    <xdr:sp macro="" textlink="">
      <xdr:nvSpPr>
        <xdr:cNvPr id="320" name="定員管理の状況平均値テキスト"/>
        <xdr:cNvSpPr txBox="1"/>
      </xdr:nvSpPr>
      <xdr:spPr>
        <a:xfrm>
          <a:off x="17106900" y="103841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80645</xdr:rowOff>
    </xdr:from>
    <xdr:to>
      <xdr:col>24</xdr:col>
      <xdr:colOff>609600</xdr:colOff>
      <xdr:row>62</xdr:row>
      <xdr:rowOff>10795</xdr:rowOff>
    </xdr:to>
    <xdr:sp macro="" textlink="">
      <xdr:nvSpPr>
        <xdr:cNvPr id="321" name="フローチャート : 判断 320"/>
        <xdr:cNvSpPr/>
      </xdr:nvSpPr>
      <xdr:spPr>
        <a:xfrm>
          <a:off x="169672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84183</xdr:rowOff>
    </xdr:from>
    <xdr:to>
      <xdr:col>23</xdr:col>
      <xdr:colOff>406400</xdr:colOff>
      <xdr:row>64</xdr:row>
      <xdr:rowOff>128996</xdr:rowOff>
    </xdr:to>
    <xdr:cxnSp macro="">
      <xdr:nvCxnSpPr>
        <xdr:cNvPr id="322" name="直線コネクタ 321"/>
        <xdr:cNvCxnSpPr/>
      </xdr:nvCxnSpPr>
      <xdr:spPr>
        <a:xfrm>
          <a:off x="15290800" y="11056983"/>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8255</xdr:rowOff>
    </xdr:from>
    <xdr:to>
      <xdr:col>23</xdr:col>
      <xdr:colOff>457200</xdr:colOff>
      <xdr:row>61</xdr:row>
      <xdr:rowOff>109855</xdr:rowOff>
    </xdr:to>
    <xdr:sp macro="" textlink="">
      <xdr:nvSpPr>
        <xdr:cNvPr id="323" name="フローチャート : 判断 322"/>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120032</xdr:rowOff>
    </xdr:from>
    <xdr:ext cx="736600" cy="259045"/>
    <xdr:sp macro="" textlink="">
      <xdr:nvSpPr>
        <xdr:cNvPr id="324" name="テキスト ボックス 323"/>
        <xdr:cNvSpPr txBox="1"/>
      </xdr:nvSpPr>
      <xdr:spPr>
        <a:xfrm>
          <a:off x="15798800" y="1023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84183</xdr:rowOff>
    </xdr:from>
    <xdr:to>
      <xdr:col>22</xdr:col>
      <xdr:colOff>203200</xdr:colOff>
      <xdr:row>64</xdr:row>
      <xdr:rowOff>166915</xdr:rowOff>
    </xdr:to>
    <xdr:cxnSp macro="">
      <xdr:nvCxnSpPr>
        <xdr:cNvPr id="325" name="直線コネクタ 324"/>
        <xdr:cNvCxnSpPr/>
      </xdr:nvCxnSpPr>
      <xdr:spPr>
        <a:xfrm flipV="1">
          <a:off x="14401800" y="11056983"/>
          <a:ext cx="889000" cy="8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6" name="フローチャート : 判断 325"/>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7" name="テキスト ボックス 326"/>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166915</xdr:rowOff>
    </xdr:from>
    <xdr:to>
      <xdr:col>21</xdr:col>
      <xdr:colOff>0</xdr:colOff>
      <xdr:row>65</xdr:row>
      <xdr:rowOff>9253</xdr:rowOff>
    </xdr:to>
    <xdr:cxnSp macro="">
      <xdr:nvCxnSpPr>
        <xdr:cNvPr id="328" name="直線コネクタ 327"/>
        <xdr:cNvCxnSpPr/>
      </xdr:nvCxnSpPr>
      <xdr:spPr>
        <a:xfrm flipV="1">
          <a:off x="13512800" y="11139715"/>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9978</xdr:rowOff>
    </xdr:from>
    <xdr:to>
      <xdr:col>21</xdr:col>
      <xdr:colOff>50800</xdr:colOff>
      <xdr:row>61</xdr:row>
      <xdr:rowOff>111578</xdr:rowOff>
    </xdr:to>
    <xdr:sp macro="" textlink="">
      <xdr:nvSpPr>
        <xdr:cNvPr id="329" name="フローチャート : 判断 328"/>
        <xdr:cNvSpPr/>
      </xdr:nvSpPr>
      <xdr:spPr>
        <a:xfrm>
          <a:off x="14351000" y="104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121755</xdr:rowOff>
    </xdr:from>
    <xdr:ext cx="762000" cy="259045"/>
    <xdr:sp macro="" textlink="">
      <xdr:nvSpPr>
        <xdr:cNvPr id="330" name="テキスト ボックス 329"/>
        <xdr:cNvSpPr txBox="1"/>
      </xdr:nvSpPr>
      <xdr:spPr>
        <a:xfrm>
          <a:off x="14020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23767</xdr:rowOff>
    </xdr:from>
    <xdr:to>
      <xdr:col>19</xdr:col>
      <xdr:colOff>533400</xdr:colOff>
      <xdr:row>61</xdr:row>
      <xdr:rowOff>125367</xdr:rowOff>
    </xdr:to>
    <xdr:sp macro="" textlink="">
      <xdr:nvSpPr>
        <xdr:cNvPr id="331" name="フローチャート : 判断 330"/>
        <xdr:cNvSpPr/>
      </xdr:nvSpPr>
      <xdr:spPr>
        <a:xfrm>
          <a:off x="13462000" y="1048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135544</xdr:rowOff>
    </xdr:from>
    <xdr:ext cx="762000" cy="259045"/>
    <xdr:sp macro="" textlink="">
      <xdr:nvSpPr>
        <xdr:cNvPr id="332" name="テキスト ボックス 331"/>
        <xdr:cNvSpPr txBox="1"/>
      </xdr:nvSpPr>
      <xdr:spPr>
        <a:xfrm>
          <a:off x="13131800" y="1025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64</xdr:row>
      <xdr:rowOff>143691</xdr:rowOff>
    </xdr:from>
    <xdr:to>
      <xdr:col>24</xdr:col>
      <xdr:colOff>609600</xdr:colOff>
      <xdr:row>65</xdr:row>
      <xdr:rowOff>73841</xdr:rowOff>
    </xdr:to>
    <xdr:sp macro="" textlink="">
      <xdr:nvSpPr>
        <xdr:cNvPr id="338" name="円/楕円 337"/>
        <xdr:cNvSpPr/>
      </xdr:nvSpPr>
      <xdr:spPr>
        <a:xfrm>
          <a:off x="16967200" y="1111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115768</xdr:rowOff>
    </xdr:from>
    <xdr:ext cx="762000" cy="259045"/>
    <xdr:sp macro="" textlink="">
      <xdr:nvSpPr>
        <xdr:cNvPr id="339" name="定員管理の状況該当値テキスト"/>
        <xdr:cNvSpPr txBox="1"/>
      </xdr:nvSpPr>
      <xdr:spPr>
        <a:xfrm>
          <a:off x="17106900" y="1108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13.16</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78196</xdr:rowOff>
    </xdr:from>
    <xdr:to>
      <xdr:col>23</xdr:col>
      <xdr:colOff>457200</xdr:colOff>
      <xdr:row>65</xdr:row>
      <xdr:rowOff>8346</xdr:rowOff>
    </xdr:to>
    <xdr:sp macro="" textlink="">
      <xdr:nvSpPr>
        <xdr:cNvPr id="340" name="円/楕円 339"/>
        <xdr:cNvSpPr/>
      </xdr:nvSpPr>
      <xdr:spPr>
        <a:xfrm>
          <a:off x="16129000" y="1105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164573</xdr:rowOff>
    </xdr:from>
    <xdr:ext cx="736600" cy="259045"/>
    <xdr:sp macro="" textlink="">
      <xdr:nvSpPr>
        <xdr:cNvPr id="341" name="テキスト ボックス 340"/>
        <xdr:cNvSpPr txBox="1"/>
      </xdr:nvSpPr>
      <xdr:spPr>
        <a:xfrm>
          <a:off x="15798800" y="11137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33383</xdr:rowOff>
    </xdr:from>
    <xdr:to>
      <xdr:col>22</xdr:col>
      <xdr:colOff>254000</xdr:colOff>
      <xdr:row>64</xdr:row>
      <xdr:rowOff>134983</xdr:rowOff>
    </xdr:to>
    <xdr:sp macro="" textlink="">
      <xdr:nvSpPr>
        <xdr:cNvPr id="342" name="円/楕円 341"/>
        <xdr:cNvSpPr/>
      </xdr:nvSpPr>
      <xdr:spPr>
        <a:xfrm>
          <a:off x="15240000" y="1100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119760</xdr:rowOff>
    </xdr:from>
    <xdr:ext cx="762000" cy="259045"/>
    <xdr:sp macro="" textlink="">
      <xdr:nvSpPr>
        <xdr:cNvPr id="343" name="テキスト ボックス 342"/>
        <xdr:cNvSpPr txBox="1"/>
      </xdr:nvSpPr>
      <xdr:spPr>
        <a:xfrm>
          <a:off x="14909800" y="1109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116115</xdr:rowOff>
    </xdr:from>
    <xdr:to>
      <xdr:col>21</xdr:col>
      <xdr:colOff>50800</xdr:colOff>
      <xdr:row>65</xdr:row>
      <xdr:rowOff>46265</xdr:rowOff>
    </xdr:to>
    <xdr:sp macro="" textlink="">
      <xdr:nvSpPr>
        <xdr:cNvPr id="344" name="円/楕円 343"/>
        <xdr:cNvSpPr/>
      </xdr:nvSpPr>
      <xdr:spPr>
        <a:xfrm>
          <a:off x="14351000" y="1108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31042</xdr:rowOff>
    </xdr:from>
    <xdr:ext cx="762000" cy="259045"/>
    <xdr:sp macro="" textlink="">
      <xdr:nvSpPr>
        <xdr:cNvPr id="345" name="テキスト ボックス 344"/>
        <xdr:cNvSpPr txBox="1"/>
      </xdr:nvSpPr>
      <xdr:spPr>
        <a:xfrm>
          <a:off x="14020800" y="1117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46" name="円/楕円 345"/>
        <xdr:cNvSpPr/>
      </xdr:nvSpPr>
      <xdr:spPr>
        <a:xfrm>
          <a:off x="13462000" y="1110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44830</xdr:rowOff>
    </xdr:from>
    <xdr:ext cx="762000" cy="259045"/>
    <xdr:sp macro="" textlink="">
      <xdr:nvSpPr>
        <xdr:cNvPr id="347" name="テキスト ボックス 346"/>
        <xdr:cNvSpPr txBox="1"/>
      </xdr:nvSpPr>
      <xdr:spPr>
        <a:xfrm>
          <a:off x="13131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前年度</a:t>
          </a:r>
          <a:r>
            <a:rPr lang="ja-JP" altLang="en-US" sz="1400" b="0" i="0" baseline="0">
              <a:solidFill>
                <a:schemeClr val="dk1"/>
              </a:solidFill>
              <a:effectLst/>
              <a:latin typeface="+mn-ea"/>
              <a:ea typeface="+mn-ea"/>
              <a:cs typeface="+mn-cs"/>
            </a:rPr>
            <a:t>と比較して，</a:t>
          </a:r>
          <a:r>
            <a:rPr lang="en-US" altLang="ja-JP" sz="1400" b="0" i="0" baseline="0">
              <a:solidFill>
                <a:schemeClr val="dk1"/>
              </a:solidFill>
              <a:effectLst/>
              <a:latin typeface="+mn-ea"/>
              <a:ea typeface="+mn-ea"/>
              <a:cs typeface="+mn-cs"/>
            </a:rPr>
            <a:t>1.1</a:t>
          </a:r>
          <a:r>
            <a:rPr lang="ja-JP" altLang="ja-JP" sz="1400" b="0" i="0" baseline="0">
              <a:solidFill>
                <a:schemeClr val="dk1"/>
              </a:solidFill>
              <a:effectLst/>
              <a:latin typeface="+mn-ea"/>
              <a:ea typeface="+mn-ea"/>
              <a:cs typeface="+mn-cs"/>
            </a:rPr>
            <a:t>ポイント</a:t>
          </a:r>
          <a:r>
            <a:rPr lang="ja-JP" altLang="en-US" sz="1400" b="0" i="0" baseline="0">
              <a:solidFill>
                <a:schemeClr val="dk1"/>
              </a:solidFill>
              <a:effectLst/>
              <a:latin typeface="+mn-ea"/>
              <a:ea typeface="+mn-ea"/>
              <a:cs typeface="+mn-cs"/>
            </a:rPr>
            <a:t>，</a:t>
          </a:r>
          <a:r>
            <a:rPr lang="en-US" altLang="ja-JP" sz="1400" b="0" i="0" baseline="0">
              <a:solidFill>
                <a:schemeClr val="dk1"/>
              </a:solidFill>
              <a:effectLst/>
              <a:latin typeface="+mn-ea"/>
              <a:ea typeface="+mn-ea"/>
              <a:cs typeface="+mn-cs"/>
            </a:rPr>
            <a:t>H23</a:t>
          </a:r>
          <a:r>
            <a:rPr lang="ja-JP" altLang="en-US" sz="1400" b="0" i="0" baseline="0">
              <a:solidFill>
                <a:schemeClr val="dk1"/>
              </a:solidFill>
              <a:effectLst/>
              <a:latin typeface="+mn-ea"/>
              <a:ea typeface="+mn-ea"/>
              <a:cs typeface="+mn-cs"/>
            </a:rPr>
            <a:t>と比較して，</a:t>
          </a:r>
          <a:r>
            <a:rPr lang="en-US" altLang="ja-JP" sz="1400" b="0" i="0" baseline="0">
              <a:solidFill>
                <a:schemeClr val="dk1"/>
              </a:solidFill>
              <a:effectLst/>
              <a:latin typeface="+mn-ea"/>
              <a:ea typeface="+mn-ea"/>
              <a:cs typeface="+mn-cs"/>
            </a:rPr>
            <a:t>3.0</a:t>
          </a:r>
          <a:r>
            <a:rPr lang="ja-JP" altLang="en-US" sz="1400" b="0" i="0" baseline="0">
              <a:solidFill>
                <a:schemeClr val="dk1"/>
              </a:solidFill>
              <a:effectLst/>
              <a:latin typeface="+mn-ea"/>
              <a:ea typeface="+mn-ea"/>
              <a:cs typeface="+mn-cs"/>
            </a:rPr>
            <a:t>ポイント改善している。また</a:t>
          </a:r>
          <a:r>
            <a:rPr lang="ja-JP" altLang="ja-JP" sz="1400" b="0" i="0" baseline="0">
              <a:solidFill>
                <a:schemeClr val="dk1"/>
              </a:solidFill>
              <a:effectLst/>
              <a:latin typeface="+mn-ea"/>
              <a:ea typeface="+mn-ea"/>
              <a:cs typeface="+mn-cs"/>
            </a:rPr>
            <a:t>，類似団体平均値を</a:t>
          </a:r>
          <a:r>
            <a:rPr lang="en-US" altLang="ja-JP" sz="1400" b="0" i="0" baseline="0">
              <a:solidFill>
                <a:schemeClr val="dk1"/>
              </a:solidFill>
              <a:effectLst/>
              <a:latin typeface="+mn-ea"/>
              <a:ea typeface="+mn-ea"/>
              <a:cs typeface="+mn-cs"/>
            </a:rPr>
            <a:t>3.4</a:t>
          </a:r>
          <a:r>
            <a:rPr lang="ja-JP" altLang="ja-JP" sz="1400" b="0" i="0" baseline="0">
              <a:solidFill>
                <a:schemeClr val="dk1"/>
              </a:solidFill>
              <a:effectLst/>
              <a:latin typeface="+mn-ea"/>
              <a:ea typeface="+mn-ea"/>
              <a:cs typeface="+mn-cs"/>
            </a:rPr>
            <a:t>ポイント下回っている。</a:t>
          </a:r>
          <a:endParaRPr lang="en-US" altLang="ja-JP" sz="1400" b="0" i="0" baseline="0">
            <a:solidFill>
              <a:schemeClr val="dk1"/>
            </a:solidFill>
            <a:effectLst/>
            <a:latin typeface="+mn-ea"/>
            <a:ea typeface="+mn-ea"/>
            <a:cs typeface="+mn-cs"/>
          </a:endParaRPr>
        </a:p>
        <a:p>
          <a:pPr rtl="0" eaLnBrk="1" fontAlgn="auto" latinLnBrk="0" hangingPunct="1"/>
          <a:r>
            <a:rPr lang="ja-JP" altLang="en-US" sz="1400" b="0" i="0" baseline="0">
              <a:solidFill>
                <a:schemeClr val="dk1"/>
              </a:solidFill>
              <a:effectLst/>
              <a:latin typeface="+mn-ea"/>
              <a:ea typeface="+mn-ea"/>
              <a:cs typeface="+mn-cs"/>
            </a:rPr>
            <a:t>　改善している主な要因は</a:t>
          </a:r>
          <a:r>
            <a:rPr lang="ja-JP" altLang="ja-JP" sz="1400" b="0" i="0" baseline="0">
              <a:solidFill>
                <a:schemeClr val="dk1"/>
              </a:solidFill>
              <a:effectLst/>
              <a:latin typeface="+mn-ea"/>
              <a:ea typeface="+mn-ea"/>
              <a:cs typeface="+mn-cs"/>
            </a:rPr>
            <a:t>，</a:t>
          </a:r>
          <a:r>
            <a:rPr lang="ja-JP" altLang="en-US" sz="1400" b="0" i="0" baseline="0">
              <a:solidFill>
                <a:schemeClr val="dk1"/>
              </a:solidFill>
              <a:effectLst/>
              <a:latin typeface="+mn-ea"/>
              <a:ea typeface="+mn-ea"/>
              <a:cs typeface="+mn-cs"/>
            </a:rPr>
            <a:t>市債の発行抑制や，近年の借入利率の低下により，</a:t>
          </a:r>
          <a:r>
            <a:rPr lang="ja-JP" altLang="ja-JP" sz="1400" b="0" i="0" baseline="0">
              <a:solidFill>
                <a:schemeClr val="dk1"/>
              </a:solidFill>
              <a:effectLst/>
              <a:latin typeface="+mn-ea"/>
              <a:ea typeface="+mn-ea"/>
              <a:cs typeface="+mn-cs"/>
            </a:rPr>
            <a:t>地方債元利償還金</a:t>
          </a:r>
          <a:r>
            <a:rPr lang="ja-JP" altLang="en-US" sz="1400" b="0" i="0" baseline="0">
              <a:solidFill>
                <a:schemeClr val="dk1"/>
              </a:solidFill>
              <a:effectLst/>
              <a:latin typeface="+mn-ea"/>
              <a:ea typeface="+mn-ea"/>
              <a:cs typeface="+mn-cs"/>
            </a:rPr>
            <a:t>が</a:t>
          </a:r>
          <a:r>
            <a:rPr lang="ja-JP" altLang="ja-JP" sz="1400" b="0" i="0" baseline="0">
              <a:solidFill>
                <a:schemeClr val="dk1"/>
              </a:solidFill>
              <a:effectLst/>
              <a:latin typeface="+mn-ea"/>
              <a:ea typeface="+mn-ea"/>
              <a:cs typeface="+mn-cs"/>
            </a:rPr>
            <a:t>減少</a:t>
          </a:r>
          <a:r>
            <a:rPr lang="ja-JP" altLang="en-US" sz="1400" b="0" i="0" baseline="0">
              <a:solidFill>
                <a:schemeClr val="dk1"/>
              </a:solidFill>
              <a:effectLst/>
              <a:latin typeface="+mn-ea"/>
              <a:ea typeface="+mn-ea"/>
              <a:cs typeface="+mn-cs"/>
            </a:rPr>
            <a:t>しているためである</a:t>
          </a:r>
          <a:r>
            <a:rPr lang="ja-JP" altLang="ja-JP" sz="1400" b="0" i="0" baseline="0">
              <a:solidFill>
                <a:schemeClr val="dk1"/>
              </a:solidFill>
              <a:effectLst/>
              <a:latin typeface="+mn-ea"/>
              <a:ea typeface="+mn-ea"/>
              <a:cs typeface="+mn-cs"/>
            </a:rPr>
            <a:t>。</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今後は，保育施設整備事業や公共施設再編整備事業等に伴う地方債</a:t>
          </a:r>
          <a:r>
            <a:rPr lang="ja-JP" altLang="en-US" sz="1400" b="0" i="0" baseline="0">
              <a:solidFill>
                <a:schemeClr val="dk1"/>
              </a:solidFill>
              <a:effectLst/>
              <a:latin typeface="+mn-ea"/>
              <a:ea typeface="+mn-ea"/>
              <a:cs typeface="+mn-cs"/>
            </a:rPr>
            <a:t>発行</a:t>
          </a:r>
          <a:r>
            <a:rPr lang="ja-JP" altLang="ja-JP" sz="1400" b="0" i="0" baseline="0">
              <a:solidFill>
                <a:schemeClr val="dk1"/>
              </a:solidFill>
              <a:effectLst/>
              <a:latin typeface="+mn-ea"/>
              <a:ea typeface="+mn-ea"/>
              <a:cs typeface="+mn-cs"/>
            </a:rPr>
            <a:t>の増加が</a:t>
          </a:r>
          <a:r>
            <a:rPr lang="ja-JP" altLang="en-US" sz="1400" b="0" i="0" baseline="0">
              <a:solidFill>
                <a:schemeClr val="dk1"/>
              </a:solidFill>
              <a:effectLst/>
              <a:latin typeface="+mn-ea"/>
              <a:ea typeface="+mn-ea"/>
              <a:cs typeface="+mn-cs"/>
            </a:rPr>
            <a:t>懸念される</a:t>
          </a:r>
          <a:r>
            <a:rPr lang="ja-JP" altLang="ja-JP" sz="1400" b="0" i="0" baseline="0">
              <a:solidFill>
                <a:schemeClr val="dk1"/>
              </a:solidFill>
              <a:effectLst/>
              <a:latin typeface="+mn-ea"/>
              <a:ea typeface="+mn-ea"/>
              <a:cs typeface="+mn-cs"/>
            </a:rPr>
            <a:t>ものの，事業の計画的な執行により地方債の</a:t>
          </a:r>
          <a:r>
            <a:rPr lang="ja-JP" altLang="en-US" sz="1400" b="0" i="0" baseline="0">
              <a:solidFill>
                <a:schemeClr val="dk1"/>
              </a:solidFill>
              <a:effectLst/>
              <a:latin typeface="+mn-ea"/>
              <a:ea typeface="+mn-ea"/>
              <a:cs typeface="+mn-cs"/>
            </a:rPr>
            <a:t>発行</a:t>
          </a:r>
          <a:r>
            <a:rPr lang="ja-JP" altLang="ja-JP" sz="1400" b="0" i="0" baseline="0">
              <a:solidFill>
                <a:schemeClr val="dk1"/>
              </a:solidFill>
              <a:effectLst/>
              <a:latin typeface="+mn-ea"/>
              <a:ea typeface="+mn-ea"/>
              <a:cs typeface="+mn-cs"/>
            </a:rPr>
            <a:t>を抑制し，公債費の適正化に努める。</a:t>
          </a:r>
          <a:endParaRPr lang="ja-JP" altLang="ja-JP" sz="1400">
            <a:effectLst/>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171132</xdr:rowOff>
    </xdr:to>
    <xdr:cxnSp macro="">
      <xdr:nvCxnSpPr>
        <xdr:cNvPr id="376" name="直線コネクタ 375"/>
        <xdr:cNvCxnSpPr/>
      </xdr:nvCxnSpPr>
      <xdr:spPr>
        <a:xfrm flipV="1">
          <a:off x="17018000" y="6255067"/>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143209</xdr:rowOff>
    </xdr:from>
    <xdr:ext cx="762000" cy="259045"/>
    <xdr:sp macro="" textlink="">
      <xdr:nvSpPr>
        <xdr:cNvPr id="377" name="公債費負担の状況最小値テキスト"/>
        <xdr:cNvSpPr txBox="1"/>
      </xdr:nvSpPr>
      <xdr:spPr>
        <a:xfrm>
          <a:off x="17106900" y="768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44</xdr:row>
      <xdr:rowOff>171132</xdr:rowOff>
    </xdr:from>
    <xdr:to>
      <xdr:col>24</xdr:col>
      <xdr:colOff>647700</xdr:colOff>
      <xdr:row>44</xdr:row>
      <xdr:rowOff>171132</xdr:rowOff>
    </xdr:to>
    <xdr:cxnSp macro="">
      <xdr:nvCxnSpPr>
        <xdr:cNvPr id="378" name="直線コネクタ 377"/>
        <xdr:cNvCxnSpPr/>
      </xdr:nvCxnSpPr>
      <xdr:spPr>
        <a:xfrm>
          <a:off x="16929100" y="7714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9"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80" name="直線コネクタ 379"/>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157268</xdr:rowOff>
    </xdr:from>
    <xdr:to>
      <xdr:col>24</xdr:col>
      <xdr:colOff>558800</xdr:colOff>
      <xdr:row>37</xdr:row>
      <xdr:rowOff>7938</xdr:rowOff>
    </xdr:to>
    <xdr:cxnSp macro="">
      <xdr:nvCxnSpPr>
        <xdr:cNvPr id="381" name="直線コネクタ 380"/>
        <xdr:cNvCxnSpPr/>
      </xdr:nvCxnSpPr>
      <xdr:spPr>
        <a:xfrm flipV="1">
          <a:off x="16179800" y="6329468"/>
          <a:ext cx="838200" cy="22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144903</xdr:rowOff>
    </xdr:from>
    <xdr:ext cx="762000" cy="259045"/>
    <xdr:sp macro="" textlink="">
      <xdr:nvSpPr>
        <xdr:cNvPr id="382" name="公債費負担の状況平均値テキスト"/>
        <xdr:cNvSpPr txBox="1"/>
      </xdr:nvSpPr>
      <xdr:spPr>
        <a:xfrm>
          <a:off x="17106900" y="6317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1376</xdr:rowOff>
    </xdr:from>
    <xdr:to>
      <xdr:col>24</xdr:col>
      <xdr:colOff>609600</xdr:colOff>
      <xdr:row>37</xdr:row>
      <xdr:rowOff>102976</xdr:rowOff>
    </xdr:to>
    <xdr:sp macro="" textlink="">
      <xdr:nvSpPr>
        <xdr:cNvPr id="383" name="フローチャート : 判断 382"/>
        <xdr:cNvSpPr/>
      </xdr:nvSpPr>
      <xdr:spPr>
        <a:xfrm>
          <a:off x="16967200" y="634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7938</xdr:rowOff>
    </xdr:from>
    <xdr:to>
      <xdr:col>23</xdr:col>
      <xdr:colOff>406400</xdr:colOff>
      <xdr:row>37</xdr:row>
      <xdr:rowOff>26035</xdr:rowOff>
    </xdr:to>
    <xdr:cxnSp macro="">
      <xdr:nvCxnSpPr>
        <xdr:cNvPr id="384" name="直線コネクタ 383"/>
        <xdr:cNvCxnSpPr/>
      </xdr:nvCxnSpPr>
      <xdr:spPr>
        <a:xfrm flipV="1">
          <a:off x="15290800" y="635158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9419</xdr:rowOff>
    </xdr:from>
    <xdr:to>
      <xdr:col>23</xdr:col>
      <xdr:colOff>457200</xdr:colOff>
      <xdr:row>37</xdr:row>
      <xdr:rowOff>111019</xdr:rowOff>
    </xdr:to>
    <xdr:sp macro="" textlink="">
      <xdr:nvSpPr>
        <xdr:cNvPr id="385" name="フローチャート : 判断 384"/>
        <xdr:cNvSpPr/>
      </xdr:nvSpPr>
      <xdr:spPr>
        <a:xfrm>
          <a:off x="16129000" y="635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95796</xdr:rowOff>
    </xdr:from>
    <xdr:ext cx="736600" cy="259045"/>
    <xdr:sp macro="" textlink="">
      <xdr:nvSpPr>
        <xdr:cNvPr id="386" name="テキスト ボックス 385"/>
        <xdr:cNvSpPr txBox="1"/>
      </xdr:nvSpPr>
      <xdr:spPr>
        <a:xfrm>
          <a:off x="15798800" y="6439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26035</xdr:rowOff>
    </xdr:from>
    <xdr:to>
      <xdr:col>22</xdr:col>
      <xdr:colOff>203200</xdr:colOff>
      <xdr:row>37</xdr:row>
      <xdr:rowOff>36089</xdr:rowOff>
    </xdr:to>
    <xdr:cxnSp macro="">
      <xdr:nvCxnSpPr>
        <xdr:cNvPr id="387" name="直線コネクタ 386"/>
        <xdr:cNvCxnSpPr/>
      </xdr:nvCxnSpPr>
      <xdr:spPr>
        <a:xfrm flipV="1">
          <a:off x="14401800" y="6369685"/>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37</xdr:row>
      <xdr:rowOff>27517</xdr:rowOff>
    </xdr:from>
    <xdr:to>
      <xdr:col>22</xdr:col>
      <xdr:colOff>254000</xdr:colOff>
      <xdr:row>37</xdr:row>
      <xdr:rowOff>129117</xdr:rowOff>
    </xdr:to>
    <xdr:sp macro="" textlink="">
      <xdr:nvSpPr>
        <xdr:cNvPr id="388" name="フローチャート : 判断 387"/>
        <xdr:cNvSpPr/>
      </xdr:nvSpPr>
      <xdr:spPr>
        <a:xfrm>
          <a:off x="15240000" y="637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113894</xdr:rowOff>
    </xdr:from>
    <xdr:ext cx="762000" cy="259045"/>
    <xdr:sp macro="" textlink="">
      <xdr:nvSpPr>
        <xdr:cNvPr id="389" name="テキスト ボックス 388"/>
        <xdr:cNvSpPr txBox="1"/>
      </xdr:nvSpPr>
      <xdr:spPr>
        <a:xfrm>
          <a:off x="149098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36089</xdr:rowOff>
    </xdr:from>
    <xdr:to>
      <xdr:col>21</xdr:col>
      <xdr:colOff>0</xdr:colOff>
      <xdr:row>37</xdr:row>
      <xdr:rowOff>46143</xdr:rowOff>
    </xdr:to>
    <xdr:cxnSp macro="">
      <xdr:nvCxnSpPr>
        <xdr:cNvPr id="390" name="直線コネクタ 389"/>
        <xdr:cNvCxnSpPr/>
      </xdr:nvCxnSpPr>
      <xdr:spPr>
        <a:xfrm flipV="1">
          <a:off x="13512800" y="6379739"/>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37</xdr:row>
      <xdr:rowOff>43603</xdr:rowOff>
    </xdr:from>
    <xdr:to>
      <xdr:col>21</xdr:col>
      <xdr:colOff>50800</xdr:colOff>
      <xdr:row>37</xdr:row>
      <xdr:rowOff>145203</xdr:rowOff>
    </xdr:to>
    <xdr:sp macro="" textlink="">
      <xdr:nvSpPr>
        <xdr:cNvPr id="391" name="フローチャート : 判断 390"/>
        <xdr:cNvSpPr/>
      </xdr:nvSpPr>
      <xdr:spPr>
        <a:xfrm>
          <a:off x="14351000" y="638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129981</xdr:rowOff>
    </xdr:from>
    <xdr:ext cx="762000" cy="259045"/>
    <xdr:sp macro="" textlink="">
      <xdr:nvSpPr>
        <xdr:cNvPr id="392" name="テキスト ボックス 391"/>
        <xdr:cNvSpPr txBox="1"/>
      </xdr:nvSpPr>
      <xdr:spPr>
        <a:xfrm>
          <a:off x="14020800" y="647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63712</xdr:rowOff>
    </xdr:from>
    <xdr:to>
      <xdr:col>19</xdr:col>
      <xdr:colOff>533400</xdr:colOff>
      <xdr:row>37</xdr:row>
      <xdr:rowOff>165312</xdr:rowOff>
    </xdr:to>
    <xdr:sp macro="" textlink="">
      <xdr:nvSpPr>
        <xdr:cNvPr id="393" name="フローチャート : 判断 392"/>
        <xdr:cNvSpPr/>
      </xdr:nvSpPr>
      <xdr:spPr>
        <a:xfrm>
          <a:off x="13462000" y="640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150089</xdr:rowOff>
    </xdr:from>
    <xdr:ext cx="762000" cy="259045"/>
    <xdr:sp macro="" textlink="">
      <xdr:nvSpPr>
        <xdr:cNvPr id="394" name="テキスト ボックス 393"/>
        <xdr:cNvSpPr txBox="1"/>
      </xdr:nvSpPr>
      <xdr:spPr>
        <a:xfrm>
          <a:off x="13131800" y="649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36</xdr:row>
      <xdr:rowOff>106468</xdr:rowOff>
    </xdr:from>
    <xdr:to>
      <xdr:col>24</xdr:col>
      <xdr:colOff>609600</xdr:colOff>
      <xdr:row>37</xdr:row>
      <xdr:rowOff>36618</xdr:rowOff>
    </xdr:to>
    <xdr:sp macro="" textlink="">
      <xdr:nvSpPr>
        <xdr:cNvPr id="400" name="円/楕円 399"/>
        <xdr:cNvSpPr/>
      </xdr:nvSpPr>
      <xdr:spPr>
        <a:xfrm>
          <a:off x="16967200" y="6278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27745</xdr:rowOff>
    </xdr:from>
    <xdr:ext cx="762000" cy="259045"/>
    <xdr:sp macro="" textlink="">
      <xdr:nvSpPr>
        <xdr:cNvPr id="401" name="公債費負担の状況該当値テキスト"/>
        <xdr:cNvSpPr txBox="1"/>
      </xdr:nvSpPr>
      <xdr:spPr>
        <a:xfrm>
          <a:off x="17106900" y="619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128588</xdr:rowOff>
    </xdr:from>
    <xdr:to>
      <xdr:col>23</xdr:col>
      <xdr:colOff>457200</xdr:colOff>
      <xdr:row>37</xdr:row>
      <xdr:rowOff>58738</xdr:rowOff>
    </xdr:to>
    <xdr:sp macro="" textlink="">
      <xdr:nvSpPr>
        <xdr:cNvPr id="402" name="円/楕円 401"/>
        <xdr:cNvSpPr/>
      </xdr:nvSpPr>
      <xdr:spPr>
        <a:xfrm>
          <a:off x="16129000" y="630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68915</xdr:rowOff>
    </xdr:from>
    <xdr:ext cx="736600" cy="259045"/>
    <xdr:sp macro="" textlink="">
      <xdr:nvSpPr>
        <xdr:cNvPr id="403" name="テキスト ボックス 402"/>
        <xdr:cNvSpPr txBox="1"/>
      </xdr:nvSpPr>
      <xdr:spPr>
        <a:xfrm>
          <a:off x="15798800" y="6069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146685</xdr:rowOff>
    </xdr:from>
    <xdr:to>
      <xdr:col>22</xdr:col>
      <xdr:colOff>254000</xdr:colOff>
      <xdr:row>37</xdr:row>
      <xdr:rowOff>76835</xdr:rowOff>
    </xdr:to>
    <xdr:sp macro="" textlink="">
      <xdr:nvSpPr>
        <xdr:cNvPr id="404" name="円/楕円 403"/>
        <xdr:cNvSpPr/>
      </xdr:nvSpPr>
      <xdr:spPr>
        <a:xfrm>
          <a:off x="15240000" y="631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87012</xdr:rowOff>
    </xdr:from>
    <xdr:ext cx="762000" cy="259045"/>
    <xdr:sp macro="" textlink="">
      <xdr:nvSpPr>
        <xdr:cNvPr id="405" name="テキスト ボックス 404"/>
        <xdr:cNvSpPr txBox="1"/>
      </xdr:nvSpPr>
      <xdr:spPr>
        <a:xfrm>
          <a:off x="14909800" y="608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635000</xdr:colOff>
      <xdr:row>36</xdr:row>
      <xdr:rowOff>156739</xdr:rowOff>
    </xdr:from>
    <xdr:to>
      <xdr:col>21</xdr:col>
      <xdr:colOff>50800</xdr:colOff>
      <xdr:row>37</xdr:row>
      <xdr:rowOff>86889</xdr:rowOff>
    </xdr:to>
    <xdr:sp macro="" textlink="">
      <xdr:nvSpPr>
        <xdr:cNvPr id="406" name="円/楕円 405"/>
        <xdr:cNvSpPr/>
      </xdr:nvSpPr>
      <xdr:spPr>
        <a:xfrm>
          <a:off x="14351000" y="6328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97066</xdr:rowOff>
    </xdr:from>
    <xdr:ext cx="762000" cy="259045"/>
    <xdr:sp macro="" textlink="">
      <xdr:nvSpPr>
        <xdr:cNvPr id="407" name="テキスト ボックス 406"/>
        <xdr:cNvSpPr txBox="1"/>
      </xdr:nvSpPr>
      <xdr:spPr>
        <a:xfrm>
          <a:off x="14020800" y="6097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36</xdr:row>
      <xdr:rowOff>166793</xdr:rowOff>
    </xdr:from>
    <xdr:to>
      <xdr:col>19</xdr:col>
      <xdr:colOff>533400</xdr:colOff>
      <xdr:row>37</xdr:row>
      <xdr:rowOff>96943</xdr:rowOff>
    </xdr:to>
    <xdr:sp macro="" textlink="">
      <xdr:nvSpPr>
        <xdr:cNvPr id="408" name="円/楕円 407"/>
        <xdr:cNvSpPr/>
      </xdr:nvSpPr>
      <xdr:spPr>
        <a:xfrm>
          <a:off x="13462000" y="633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107120</xdr:rowOff>
    </xdr:from>
    <xdr:ext cx="762000" cy="259045"/>
    <xdr:sp macro="" textlink="">
      <xdr:nvSpPr>
        <xdr:cNvPr id="409" name="テキスト ボックス 408"/>
        <xdr:cNvSpPr txBox="1"/>
      </xdr:nvSpPr>
      <xdr:spPr>
        <a:xfrm>
          <a:off x="13131800" y="6107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32/119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30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前年度</a:t>
          </a:r>
          <a:r>
            <a:rPr lang="ja-JP" altLang="en-US" sz="1300" b="0" i="0" baseline="0">
              <a:solidFill>
                <a:schemeClr val="dk1"/>
              </a:solidFill>
              <a:effectLst/>
              <a:latin typeface="+mn-ea"/>
              <a:ea typeface="+mn-ea"/>
              <a:cs typeface="+mn-cs"/>
            </a:rPr>
            <a:t>と比較して，</a:t>
          </a:r>
          <a:r>
            <a:rPr lang="en-US" altLang="ja-JP" sz="1300" b="0" i="0" baseline="0">
              <a:solidFill>
                <a:schemeClr val="dk1"/>
              </a:solidFill>
              <a:effectLst/>
              <a:latin typeface="+mn-ea"/>
              <a:ea typeface="+mn-ea"/>
              <a:cs typeface="+mn-cs"/>
            </a:rPr>
            <a:t>18.9</a:t>
          </a:r>
          <a:r>
            <a:rPr lang="ja-JP" altLang="ja-JP" sz="1300" b="0" i="0" baseline="0">
              <a:solidFill>
                <a:schemeClr val="dk1"/>
              </a:solidFill>
              <a:effectLst/>
              <a:latin typeface="+mn-ea"/>
              <a:ea typeface="+mn-ea"/>
              <a:cs typeface="+mn-cs"/>
            </a:rPr>
            <a:t>ポイント改善し，類似団体平均値を</a:t>
          </a:r>
          <a:r>
            <a:rPr lang="en-US" altLang="ja-JP" sz="1300" b="0" i="0" baseline="0">
              <a:solidFill>
                <a:schemeClr val="dk1"/>
              </a:solidFill>
              <a:effectLst/>
              <a:latin typeface="+mn-ea"/>
              <a:ea typeface="+mn-ea"/>
              <a:cs typeface="+mn-cs"/>
            </a:rPr>
            <a:t>32.0</a:t>
          </a:r>
          <a:r>
            <a:rPr lang="ja-JP" altLang="ja-JP" sz="1300" b="0" i="0" baseline="0">
              <a:solidFill>
                <a:schemeClr val="dk1"/>
              </a:solidFill>
              <a:effectLst/>
              <a:latin typeface="+mn-ea"/>
              <a:ea typeface="+mn-ea"/>
              <a:cs typeface="+mn-cs"/>
            </a:rPr>
            <a:t>ポイント下回っている。</a:t>
          </a:r>
          <a:endParaRPr lang="ja-JP" altLang="ja-JP" sz="1300">
            <a:effectLst/>
            <a:latin typeface="+mn-ea"/>
            <a:ea typeface="+mn-ea"/>
          </a:endParaRPr>
        </a:p>
        <a:p>
          <a:pPr rtl="0" eaLnBrk="1" fontAlgn="auto" latinLnBrk="0" hangingPunct="1"/>
          <a:r>
            <a:rPr lang="ja-JP" altLang="ja-JP" sz="1300" b="0" i="0" baseline="0">
              <a:solidFill>
                <a:schemeClr val="dk1"/>
              </a:solidFill>
              <a:effectLst/>
              <a:latin typeface="+mn-ea"/>
              <a:ea typeface="+mn-ea"/>
              <a:cs typeface="+mn-cs"/>
            </a:rPr>
            <a:t>　これは，財政調整基金への</a:t>
          </a:r>
          <a:r>
            <a:rPr lang="ja-JP" altLang="ja-JP" sz="1300" b="0" i="0" baseline="0">
              <a:solidFill>
                <a:schemeClr val="dk1"/>
              </a:solidFill>
              <a:effectLst/>
              <a:latin typeface="+mn-lt"/>
              <a:ea typeface="+mn-ea"/>
              <a:cs typeface="+mn-cs"/>
            </a:rPr>
            <a:t>決算剰余金の</a:t>
          </a:r>
          <a:r>
            <a:rPr lang="ja-JP" altLang="ja-JP" sz="1300" b="0" i="0" baseline="0">
              <a:solidFill>
                <a:schemeClr val="dk1"/>
              </a:solidFill>
              <a:effectLst/>
              <a:latin typeface="+mn-ea"/>
              <a:ea typeface="+mn-ea"/>
              <a:cs typeface="+mn-cs"/>
            </a:rPr>
            <a:t>積立による充当可能基金の増加</a:t>
          </a:r>
          <a:r>
            <a:rPr lang="ja-JP" altLang="en-US" sz="1300" b="0" i="0" baseline="0">
              <a:solidFill>
                <a:schemeClr val="dk1"/>
              </a:solidFill>
              <a:effectLst/>
              <a:latin typeface="+mn-ea"/>
              <a:ea typeface="+mn-ea"/>
              <a:cs typeface="+mn-cs"/>
            </a:rPr>
            <a:t>が大きく影響している。また，</a:t>
          </a:r>
          <a:r>
            <a:rPr lang="ja-JP" altLang="ja-JP" sz="1300" b="0" i="0" baseline="0">
              <a:solidFill>
                <a:schemeClr val="dk1"/>
              </a:solidFill>
              <a:effectLst/>
              <a:latin typeface="+mn-lt"/>
              <a:ea typeface="+mn-ea"/>
              <a:cs typeface="+mn-cs"/>
            </a:rPr>
            <a:t>市債の</a:t>
          </a:r>
          <a:r>
            <a:rPr lang="ja-JP" altLang="en-US" sz="1300" b="0" i="0" baseline="0">
              <a:solidFill>
                <a:schemeClr val="dk1"/>
              </a:solidFill>
              <a:effectLst/>
              <a:latin typeface="+mn-lt"/>
              <a:ea typeface="+mn-ea"/>
              <a:cs typeface="+mn-cs"/>
            </a:rPr>
            <a:t>発行抑制</a:t>
          </a:r>
          <a:r>
            <a:rPr lang="ja-JP" altLang="ja-JP" sz="1300" b="0" i="0" baseline="0">
              <a:solidFill>
                <a:schemeClr val="dk1"/>
              </a:solidFill>
              <a:effectLst/>
              <a:latin typeface="+mn-lt"/>
              <a:ea typeface="+mn-ea"/>
              <a:cs typeface="+mn-cs"/>
            </a:rPr>
            <a:t>による地方債現在高の減少</a:t>
          </a:r>
          <a:r>
            <a:rPr lang="ja-JP" altLang="en-US" sz="1300" b="0" i="0" baseline="0">
              <a:solidFill>
                <a:schemeClr val="dk1"/>
              </a:solidFill>
              <a:effectLst/>
              <a:latin typeface="+mn-lt"/>
              <a:ea typeface="+mn-ea"/>
              <a:cs typeface="+mn-cs"/>
            </a:rPr>
            <a:t>に伴い，将来負担額が減少している。</a:t>
          </a:r>
          <a:endParaRPr lang="ja-JP" altLang="ja-JP" sz="1300">
            <a:effectLst/>
            <a:latin typeface="+mn-ea"/>
            <a:ea typeface="+mn-ea"/>
          </a:endParaRPr>
        </a:p>
        <a:p>
          <a:pPr rtl="0" eaLnBrk="1" fontAlgn="auto" latinLnBrk="0" hangingPunct="1"/>
          <a:r>
            <a:rPr lang="ja-JP" altLang="ja-JP" sz="1300" b="0" i="0" baseline="0">
              <a:solidFill>
                <a:schemeClr val="dk1"/>
              </a:solidFill>
              <a:effectLst/>
              <a:latin typeface="+mn-ea"/>
              <a:ea typeface="+mn-ea"/>
              <a:cs typeface="+mn-cs"/>
            </a:rPr>
            <a:t>　今後も事業の計画的な執行により，市債の</a:t>
          </a:r>
          <a:r>
            <a:rPr lang="ja-JP" altLang="en-US" sz="1300" b="0" i="0" baseline="0">
              <a:solidFill>
                <a:schemeClr val="dk1"/>
              </a:solidFill>
              <a:effectLst/>
              <a:latin typeface="+mn-ea"/>
              <a:ea typeface="+mn-ea"/>
              <a:cs typeface="+mn-cs"/>
            </a:rPr>
            <a:t>発行</a:t>
          </a:r>
          <a:r>
            <a:rPr lang="ja-JP" altLang="ja-JP" sz="1300" b="0" i="0" baseline="0">
              <a:solidFill>
                <a:schemeClr val="dk1"/>
              </a:solidFill>
              <a:effectLst/>
              <a:latin typeface="+mn-ea"/>
              <a:ea typeface="+mn-ea"/>
              <a:cs typeface="+mn-cs"/>
            </a:rPr>
            <a:t>を抑制するとともに，充当可能基金を確保するなど，将来の負担を軽減できるよう，財政健全化に努める。</a:t>
          </a:r>
          <a:endParaRPr lang="ja-JP" altLang="ja-JP" sz="1300">
            <a:effectLst/>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33731</xdr:rowOff>
    </xdr:to>
    <xdr:cxnSp macro="">
      <xdr:nvCxnSpPr>
        <xdr:cNvPr id="436" name="直線コネクタ 435"/>
        <xdr:cNvCxnSpPr/>
      </xdr:nvCxnSpPr>
      <xdr:spPr>
        <a:xfrm flipV="1">
          <a:off x="17018000" y="2451100"/>
          <a:ext cx="0" cy="15259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5808</xdr:rowOff>
    </xdr:from>
    <xdr:ext cx="762000" cy="259045"/>
    <xdr:sp macro="" textlink="">
      <xdr:nvSpPr>
        <xdr:cNvPr id="437" name="将来負担の状況最小値テキスト"/>
        <xdr:cNvSpPr txBox="1"/>
      </xdr:nvSpPr>
      <xdr:spPr>
        <a:xfrm>
          <a:off x="17106900" y="3949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632.4</a:t>
          </a:r>
          <a:endParaRPr kumimoji="1" lang="ja-JP" altLang="en-US" sz="1000" b="1">
            <a:latin typeface="ＭＳ Ｐゴシック"/>
          </a:endParaRPr>
        </a:p>
      </xdr:txBody>
    </xdr:sp>
    <xdr:clientData/>
  </xdr:oneCellAnchor>
  <xdr:twoCellAnchor>
    <xdr:from>
      <xdr:col>24</xdr:col>
      <xdr:colOff>469900</xdr:colOff>
      <xdr:row>23</xdr:row>
      <xdr:rowOff>33731</xdr:rowOff>
    </xdr:from>
    <xdr:to>
      <xdr:col>24</xdr:col>
      <xdr:colOff>647700</xdr:colOff>
      <xdr:row>23</xdr:row>
      <xdr:rowOff>33731</xdr:rowOff>
    </xdr:to>
    <xdr:cxnSp macro="">
      <xdr:nvCxnSpPr>
        <xdr:cNvPr id="438" name="直線コネクタ 437"/>
        <xdr:cNvCxnSpPr/>
      </xdr:nvCxnSpPr>
      <xdr:spPr>
        <a:xfrm>
          <a:off x="16929100" y="397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114745</xdr:rowOff>
    </xdr:from>
    <xdr:to>
      <xdr:col>24</xdr:col>
      <xdr:colOff>558800</xdr:colOff>
      <xdr:row>14</xdr:row>
      <xdr:rowOff>160350</xdr:rowOff>
    </xdr:to>
    <xdr:cxnSp macro="">
      <xdr:nvCxnSpPr>
        <xdr:cNvPr id="441" name="直線コネクタ 440"/>
        <xdr:cNvCxnSpPr/>
      </xdr:nvCxnSpPr>
      <xdr:spPr>
        <a:xfrm flipV="1">
          <a:off x="16179800" y="2515045"/>
          <a:ext cx="838200" cy="45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113238</xdr:rowOff>
    </xdr:from>
    <xdr:ext cx="762000" cy="259045"/>
    <xdr:sp macro="" textlink="">
      <xdr:nvSpPr>
        <xdr:cNvPr id="442" name="将来負担の状況平均値テキスト"/>
        <xdr:cNvSpPr txBox="1"/>
      </xdr:nvSpPr>
      <xdr:spPr>
        <a:xfrm>
          <a:off x="17106900" y="2513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141161</xdr:rowOff>
    </xdr:from>
    <xdr:to>
      <xdr:col>24</xdr:col>
      <xdr:colOff>609600</xdr:colOff>
      <xdr:row>15</xdr:row>
      <xdr:rowOff>71311</xdr:rowOff>
    </xdr:to>
    <xdr:sp macro="" textlink="">
      <xdr:nvSpPr>
        <xdr:cNvPr id="443" name="フローチャート : 判断 442"/>
        <xdr:cNvSpPr/>
      </xdr:nvSpPr>
      <xdr:spPr>
        <a:xfrm>
          <a:off x="16967200" y="254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160350</xdr:rowOff>
    </xdr:from>
    <xdr:to>
      <xdr:col>23</xdr:col>
      <xdr:colOff>406400</xdr:colOff>
      <xdr:row>15</xdr:row>
      <xdr:rowOff>36195</xdr:rowOff>
    </xdr:to>
    <xdr:cxnSp macro="">
      <xdr:nvCxnSpPr>
        <xdr:cNvPr id="444" name="直線コネクタ 443"/>
        <xdr:cNvCxnSpPr/>
      </xdr:nvCxnSpPr>
      <xdr:spPr>
        <a:xfrm flipV="1">
          <a:off x="15290800" y="2560650"/>
          <a:ext cx="889000" cy="47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146710</xdr:rowOff>
    </xdr:from>
    <xdr:to>
      <xdr:col>23</xdr:col>
      <xdr:colOff>457200</xdr:colOff>
      <xdr:row>15</xdr:row>
      <xdr:rowOff>76860</xdr:rowOff>
    </xdr:to>
    <xdr:sp macro="" textlink="">
      <xdr:nvSpPr>
        <xdr:cNvPr id="445" name="フローチャート : 判断 444"/>
        <xdr:cNvSpPr/>
      </xdr:nvSpPr>
      <xdr:spPr>
        <a:xfrm>
          <a:off x="16129000" y="254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61637</xdr:rowOff>
    </xdr:from>
    <xdr:ext cx="736600" cy="259045"/>
    <xdr:sp macro="" textlink="">
      <xdr:nvSpPr>
        <xdr:cNvPr id="446" name="テキスト ボックス 445"/>
        <xdr:cNvSpPr txBox="1"/>
      </xdr:nvSpPr>
      <xdr:spPr>
        <a:xfrm>
          <a:off x="15798800" y="2633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36195</xdr:rowOff>
    </xdr:from>
    <xdr:to>
      <xdr:col>22</xdr:col>
      <xdr:colOff>203200</xdr:colOff>
      <xdr:row>15</xdr:row>
      <xdr:rowOff>81801</xdr:rowOff>
    </xdr:to>
    <xdr:cxnSp macro="">
      <xdr:nvCxnSpPr>
        <xdr:cNvPr id="447" name="直線コネクタ 446"/>
        <xdr:cNvCxnSpPr/>
      </xdr:nvCxnSpPr>
      <xdr:spPr>
        <a:xfrm flipV="1">
          <a:off x="14401800" y="2607945"/>
          <a:ext cx="889000" cy="45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157569</xdr:rowOff>
    </xdr:from>
    <xdr:to>
      <xdr:col>22</xdr:col>
      <xdr:colOff>254000</xdr:colOff>
      <xdr:row>15</xdr:row>
      <xdr:rowOff>87719</xdr:rowOff>
    </xdr:to>
    <xdr:sp macro="" textlink="">
      <xdr:nvSpPr>
        <xdr:cNvPr id="448" name="フローチャート : 判断 447"/>
        <xdr:cNvSpPr/>
      </xdr:nvSpPr>
      <xdr:spPr>
        <a:xfrm>
          <a:off x="15240000" y="255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72496</xdr:rowOff>
    </xdr:from>
    <xdr:ext cx="762000" cy="259045"/>
    <xdr:sp macro="" textlink="">
      <xdr:nvSpPr>
        <xdr:cNvPr id="449" name="テキスト ボックス 448"/>
        <xdr:cNvSpPr txBox="1"/>
      </xdr:nvSpPr>
      <xdr:spPr>
        <a:xfrm>
          <a:off x="14909800" y="264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81801</xdr:rowOff>
    </xdr:from>
    <xdr:to>
      <xdr:col>21</xdr:col>
      <xdr:colOff>0</xdr:colOff>
      <xdr:row>15</xdr:row>
      <xdr:rowOff>117030</xdr:rowOff>
    </xdr:to>
    <xdr:cxnSp macro="">
      <xdr:nvCxnSpPr>
        <xdr:cNvPr id="450" name="直線コネクタ 449"/>
        <xdr:cNvCxnSpPr/>
      </xdr:nvCxnSpPr>
      <xdr:spPr>
        <a:xfrm flipV="1">
          <a:off x="13512800" y="2653551"/>
          <a:ext cx="889000" cy="3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12421</xdr:rowOff>
    </xdr:from>
    <xdr:to>
      <xdr:col>21</xdr:col>
      <xdr:colOff>50800</xdr:colOff>
      <xdr:row>15</xdr:row>
      <xdr:rowOff>114021</xdr:rowOff>
    </xdr:to>
    <xdr:sp macro="" textlink="">
      <xdr:nvSpPr>
        <xdr:cNvPr id="451" name="フローチャート : 判断 450"/>
        <xdr:cNvSpPr/>
      </xdr:nvSpPr>
      <xdr:spPr>
        <a:xfrm>
          <a:off x="14351000" y="258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124198</xdr:rowOff>
    </xdr:from>
    <xdr:ext cx="762000" cy="259045"/>
    <xdr:sp macro="" textlink="">
      <xdr:nvSpPr>
        <xdr:cNvPr id="452" name="テキスト ボックス 451"/>
        <xdr:cNvSpPr txBox="1"/>
      </xdr:nvSpPr>
      <xdr:spPr>
        <a:xfrm>
          <a:off x="14020800" y="2353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41618</xdr:rowOff>
    </xdr:from>
    <xdr:to>
      <xdr:col>19</xdr:col>
      <xdr:colOff>533400</xdr:colOff>
      <xdr:row>15</xdr:row>
      <xdr:rowOff>143218</xdr:rowOff>
    </xdr:to>
    <xdr:sp macro="" textlink="">
      <xdr:nvSpPr>
        <xdr:cNvPr id="453" name="フローチャート : 判断 452"/>
        <xdr:cNvSpPr/>
      </xdr:nvSpPr>
      <xdr:spPr>
        <a:xfrm>
          <a:off x="13462000" y="2613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153395</xdr:rowOff>
    </xdr:from>
    <xdr:ext cx="762000" cy="259045"/>
    <xdr:sp macro="" textlink="">
      <xdr:nvSpPr>
        <xdr:cNvPr id="454" name="テキスト ボックス 453"/>
        <xdr:cNvSpPr txBox="1"/>
      </xdr:nvSpPr>
      <xdr:spPr>
        <a:xfrm>
          <a:off x="13131800" y="2382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63945</xdr:rowOff>
    </xdr:from>
    <xdr:to>
      <xdr:col>24</xdr:col>
      <xdr:colOff>609600</xdr:colOff>
      <xdr:row>14</xdr:row>
      <xdr:rowOff>165545</xdr:rowOff>
    </xdr:to>
    <xdr:sp macro="" textlink="">
      <xdr:nvSpPr>
        <xdr:cNvPr id="460" name="円/楕円 459"/>
        <xdr:cNvSpPr/>
      </xdr:nvSpPr>
      <xdr:spPr>
        <a:xfrm>
          <a:off x="16967200" y="2464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156672</xdr:rowOff>
    </xdr:from>
    <xdr:ext cx="762000" cy="259045"/>
    <xdr:sp macro="" textlink="">
      <xdr:nvSpPr>
        <xdr:cNvPr id="461" name="将来負担の状況該当値テキスト"/>
        <xdr:cNvSpPr txBox="1"/>
      </xdr:nvSpPr>
      <xdr:spPr>
        <a:xfrm>
          <a:off x="17106900" y="2385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109550</xdr:rowOff>
    </xdr:from>
    <xdr:to>
      <xdr:col>23</xdr:col>
      <xdr:colOff>457200</xdr:colOff>
      <xdr:row>15</xdr:row>
      <xdr:rowOff>39700</xdr:rowOff>
    </xdr:to>
    <xdr:sp macro="" textlink="">
      <xdr:nvSpPr>
        <xdr:cNvPr id="462" name="円/楕円 461"/>
        <xdr:cNvSpPr/>
      </xdr:nvSpPr>
      <xdr:spPr>
        <a:xfrm>
          <a:off x="16129000" y="250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49877</xdr:rowOff>
    </xdr:from>
    <xdr:ext cx="736600" cy="259045"/>
    <xdr:sp macro="" textlink="">
      <xdr:nvSpPr>
        <xdr:cNvPr id="463" name="テキスト ボックス 462"/>
        <xdr:cNvSpPr txBox="1"/>
      </xdr:nvSpPr>
      <xdr:spPr>
        <a:xfrm>
          <a:off x="15798800" y="2278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156845</xdr:rowOff>
    </xdr:from>
    <xdr:to>
      <xdr:col>22</xdr:col>
      <xdr:colOff>254000</xdr:colOff>
      <xdr:row>15</xdr:row>
      <xdr:rowOff>86995</xdr:rowOff>
    </xdr:to>
    <xdr:sp macro="" textlink="">
      <xdr:nvSpPr>
        <xdr:cNvPr id="464" name="円/楕円 463"/>
        <xdr:cNvSpPr/>
      </xdr:nvSpPr>
      <xdr:spPr>
        <a:xfrm>
          <a:off x="15240000" y="255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97172</xdr:rowOff>
    </xdr:from>
    <xdr:ext cx="762000" cy="259045"/>
    <xdr:sp macro="" textlink="">
      <xdr:nvSpPr>
        <xdr:cNvPr id="465" name="テキスト ボックス 464"/>
        <xdr:cNvSpPr txBox="1"/>
      </xdr:nvSpPr>
      <xdr:spPr>
        <a:xfrm>
          <a:off x="14909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31001</xdr:rowOff>
    </xdr:from>
    <xdr:to>
      <xdr:col>21</xdr:col>
      <xdr:colOff>50800</xdr:colOff>
      <xdr:row>15</xdr:row>
      <xdr:rowOff>132601</xdr:rowOff>
    </xdr:to>
    <xdr:sp macro="" textlink="">
      <xdr:nvSpPr>
        <xdr:cNvPr id="466" name="円/楕円 465"/>
        <xdr:cNvSpPr/>
      </xdr:nvSpPr>
      <xdr:spPr>
        <a:xfrm>
          <a:off x="14351000" y="260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117378</xdr:rowOff>
    </xdr:from>
    <xdr:ext cx="762000" cy="259045"/>
    <xdr:sp macro="" textlink="">
      <xdr:nvSpPr>
        <xdr:cNvPr id="467" name="テキスト ボックス 466"/>
        <xdr:cNvSpPr txBox="1"/>
      </xdr:nvSpPr>
      <xdr:spPr>
        <a:xfrm>
          <a:off x="14020800" y="268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66230</xdr:rowOff>
    </xdr:from>
    <xdr:to>
      <xdr:col>19</xdr:col>
      <xdr:colOff>533400</xdr:colOff>
      <xdr:row>15</xdr:row>
      <xdr:rowOff>167830</xdr:rowOff>
    </xdr:to>
    <xdr:sp macro="" textlink="">
      <xdr:nvSpPr>
        <xdr:cNvPr id="468" name="円/楕円 467"/>
        <xdr:cNvSpPr/>
      </xdr:nvSpPr>
      <xdr:spPr>
        <a:xfrm>
          <a:off x="13462000" y="263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152607</xdr:rowOff>
    </xdr:from>
    <xdr:ext cx="762000" cy="259045"/>
    <xdr:sp macro="" textlink="">
      <xdr:nvSpPr>
        <xdr:cNvPr id="469" name="テキスト ボックス 468"/>
        <xdr:cNvSpPr txBox="1"/>
      </xdr:nvSpPr>
      <xdr:spPr>
        <a:xfrm>
          <a:off x="13131800" y="27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96/119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前年度</a:t>
          </a:r>
          <a:r>
            <a:rPr lang="ja-JP" altLang="en-US" sz="1400" b="0" i="0" baseline="0">
              <a:solidFill>
                <a:schemeClr val="dk1"/>
              </a:solidFill>
              <a:effectLst/>
              <a:latin typeface="+mn-ea"/>
              <a:ea typeface="+mn-ea"/>
              <a:cs typeface="+mn-cs"/>
            </a:rPr>
            <a:t>と比較して，</a:t>
          </a:r>
          <a:r>
            <a:rPr lang="en-US" altLang="ja-JP" sz="1400" b="0" i="0" baseline="0">
              <a:solidFill>
                <a:schemeClr val="dk1"/>
              </a:solidFill>
              <a:effectLst/>
              <a:latin typeface="+mn-ea"/>
              <a:ea typeface="+mn-ea"/>
              <a:cs typeface="+mn-cs"/>
            </a:rPr>
            <a:t>0.2</a:t>
          </a:r>
          <a:r>
            <a:rPr lang="ja-JP" altLang="ja-JP" sz="1400" b="0" i="0" baseline="0">
              <a:solidFill>
                <a:schemeClr val="dk1"/>
              </a:solidFill>
              <a:effectLst/>
              <a:latin typeface="+mn-ea"/>
              <a:ea typeface="+mn-ea"/>
              <a:cs typeface="+mn-cs"/>
            </a:rPr>
            <a:t>ポイント増加している。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職員の採用抑制により人件費の抑制を行っているが，類似団体と比べ職員数が多く，依然として類似団体平均値を</a:t>
          </a:r>
          <a:r>
            <a:rPr lang="en-US" altLang="ja-JP" sz="1400" b="0" i="0" baseline="0">
              <a:solidFill>
                <a:schemeClr val="dk1"/>
              </a:solidFill>
              <a:effectLst/>
              <a:latin typeface="+mn-ea"/>
              <a:ea typeface="+mn-ea"/>
              <a:cs typeface="+mn-cs"/>
            </a:rPr>
            <a:t>3.7</a:t>
          </a:r>
          <a:r>
            <a:rPr lang="ja-JP" altLang="ja-JP" sz="1400" b="0" i="0" baseline="0">
              <a:solidFill>
                <a:schemeClr val="dk1"/>
              </a:solidFill>
              <a:effectLst/>
              <a:latin typeface="+mn-ea"/>
              <a:ea typeface="+mn-ea"/>
              <a:cs typeface="+mn-cs"/>
            </a:rPr>
            <a:t>ポイント上回り，人件費の占める割合は高い状況である。今後においても，定員適正化計画に基づき，適正な定員管理に努める。</a:t>
          </a:r>
          <a:endParaRPr lang="ja-JP" altLang="ja-JP" sz="1400">
            <a:effectLst/>
            <a:latin typeface="+mn-ea"/>
            <a:ea typeface="+mn-ea"/>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40</xdr:row>
      <xdr:rowOff>127000</xdr:rowOff>
    </xdr:to>
    <xdr:cxnSp macro="">
      <xdr:nvCxnSpPr>
        <xdr:cNvPr id="61" name="直線コネクタ 60"/>
        <xdr:cNvCxnSpPr/>
      </xdr:nvCxnSpPr>
      <xdr:spPr>
        <a:xfrm flipV="1">
          <a:off x="4826000" y="573532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99077</xdr:rowOff>
    </xdr:from>
    <xdr:ext cx="762000" cy="259045"/>
    <xdr:sp macro="" textlink="">
      <xdr:nvSpPr>
        <xdr:cNvPr id="62" name="人件費最小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40</xdr:row>
      <xdr:rowOff>127000</xdr:rowOff>
    </xdr:from>
    <xdr:to>
      <xdr:col>7</xdr:col>
      <xdr:colOff>104775</xdr:colOff>
      <xdr:row>40</xdr:row>
      <xdr:rowOff>127000</xdr:rowOff>
    </xdr:to>
    <xdr:cxnSp macro="">
      <xdr:nvCxnSpPr>
        <xdr:cNvPr id="63" name="直線コネクタ 62"/>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66040</xdr:rowOff>
    </xdr:from>
    <xdr:to>
      <xdr:col>7</xdr:col>
      <xdr:colOff>15875</xdr:colOff>
      <xdr:row>38</xdr:row>
      <xdr:rowOff>81280</xdr:rowOff>
    </xdr:to>
    <xdr:cxnSp macro="">
      <xdr:nvCxnSpPr>
        <xdr:cNvPr id="66" name="直線コネクタ 65"/>
        <xdr:cNvCxnSpPr/>
      </xdr:nvCxnSpPr>
      <xdr:spPr>
        <a:xfrm>
          <a:off x="3987800" y="65811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107967</xdr:rowOff>
    </xdr:from>
    <xdr:ext cx="762000" cy="259045"/>
    <xdr:sp macro="" textlink="">
      <xdr:nvSpPr>
        <xdr:cNvPr id="67" name="人件費平均値テキスト"/>
        <xdr:cNvSpPr txBox="1"/>
      </xdr:nvSpPr>
      <xdr:spPr>
        <a:xfrm>
          <a:off x="4914900" y="6108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91440</xdr:rowOff>
    </xdr:from>
    <xdr:to>
      <xdr:col>7</xdr:col>
      <xdr:colOff>66675</xdr:colOff>
      <xdr:row>37</xdr:row>
      <xdr:rowOff>21590</xdr:rowOff>
    </xdr:to>
    <xdr:sp macro="" textlink="">
      <xdr:nvSpPr>
        <xdr:cNvPr id="68" name="フローチャート : 判断 67"/>
        <xdr:cNvSpPr/>
      </xdr:nvSpPr>
      <xdr:spPr>
        <a:xfrm>
          <a:off x="4775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66040</xdr:rowOff>
    </xdr:from>
    <xdr:to>
      <xdr:col>5</xdr:col>
      <xdr:colOff>549275</xdr:colOff>
      <xdr:row>38</xdr:row>
      <xdr:rowOff>127000</xdr:rowOff>
    </xdr:to>
    <xdr:cxnSp macro="">
      <xdr:nvCxnSpPr>
        <xdr:cNvPr id="69" name="直線コネクタ 68"/>
        <xdr:cNvCxnSpPr/>
      </xdr:nvCxnSpPr>
      <xdr:spPr>
        <a:xfrm flipV="1">
          <a:off x="3098800" y="6581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99060</xdr:rowOff>
    </xdr:from>
    <xdr:to>
      <xdr:col>5</xdr:col>
      <xdr:colOff>600075</xdr:colOff>
      <xdr:row>37</xdr:row>
      <xdr:rowOff>29210</xdr:rowOff>
    </xdr:to>
    <xdr:sp macro="" textlink="">
      <xdr:nvSpPr>
        <xdr:cNvPr id="70" name="フローチャート :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39387</xdr:rowOff>
    </xdr:from>
    <xdr:ext cx="736600" cy="259045"/>
    <xdr:sp macro="" textlink="">
      <xdr:nvSpPr>
        <xdr:cNvPr id="71" name="テキスト ボックス 70"/>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127000</xdr:rowOff>
    </xdr:from>
    <xdr:to>
      <xdr:col>4</xdr:col>
      <xdr:colOff>346075</xdr:colOff>
      <xdr:row>40</xdr:row>
      <xdr:rowOff>58420</xdr:rowOff>
    </xdr:to>
    <xdr:cxnSp macro="">
      <xdr:nvCxnSpPr>
        <xdr:cNvPr id="72" name="直線コネクタ 71"/>
        <xdr:cNvCxnSpPr/>
      </xdr:nvCxnSpPr>
      <xdr:spPr>
        <a:xfrm flipV="1">
          <a:off x="2209800" y="664210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83820</xdr:rowOff>
    </xdr:from>
    <xdr:to>
      <xdr:col>4</xdr:col>
      <xdr:colOff>396875</xdr:colOff>
      <xdr:row>37</xdr:row>
      <xdr:rowOff>13970</xdr:rowOff>
    </xdr:to>
    <xdr:sp macro="" textlink="">
      <xdr:nvSpPr>
        <xdr:cNvPr id="73" name="フローチャート :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24147</xdr:rowOff>
    </xdr:from>
    <xdr:ext cx="762000" cy="259045"/>
    <xdr:sp macro="" textlink="">
      <xdr:nvSpPr>
        <xdr:cNvPr id="74" name="テキスト ボックス 73"/>
        <xdr:cNvSpPr txBox="1"/>
      </xdr:nvSpPr>
      <xdr:spPr>
        <a:xfrm>
          <a:off x="2717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35560</xdr:rowOff>
    </xdr:from>
    <xdr:to>
      <xdr:col>3</xdr:col>
      <xdr:colOff>142875</xdr:colOff>
      <xdr:row>40</xdr:row>
      <xdr:rowOff>58420</xdr:rowOff>
    </xdr:to>
    <xdr:cxnSp macro="">
      <xdr:nvCxnSpPr>
        <xdr:cNvPr id="75" name="直線コネクタ 74"/>
        <xdr:cNvCxnSpPr/>
      </xdr:nvCxnSpPr>
      <xdr:spPr>
        <a:xfrm>
          <a:off x="1320800" y="68935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152400</xdr:rowOff>
    </xdr:from>
    <xdr:to>
      <xdr:col>3</xdr:col>
      <xdr:colOff>193675</xdr:colOff>
      <xdr:row>37</xdr:row>
      <xdr:rowOff>82550</xdr:rowOff>
    </xdr:to>
    <xdr:sp macro="" textlink="">
      <xdr:nvSpPr>
        <xdr:cNvPr id="76" name="フローチャート : 判断 75"/>
        <xdr:cNvSpPr/>
      </xdr:nvSpPr>
      <xdr:spPr>
        <a:xfrm>
          <a:off x="2159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92727</xdr:rowOff>
    </xdr:from>
    <xdr:ext cx="762000" cy="259045"/>
    <xdr:sp macro="" textlink="">
      <xdr:nvSpPr>
        <xdr:cNvPr id="77" name="テキスト ボックス 76"/>
        <xdr:cNvSpPr txBox="1"/>
      </xdr:nvSpPr>
      <xdr:spPr>
        <a:xfrm>
          <a:off x="1828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78" name="フローチャート : 判断 77"/>
        <xdr:cNvSpPr/>
      </xdr:nvSpPr>
      <xdr:spPr>
        <a:xfrm>
          <a:off x="1270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123207</xdr:rowOff>
    </xdr:from>
    <xdr:ext cx="762000" cy="259045"/>
    <xdr:sp macro="" textlink="">
      <xdr:nvSpPr>
        <xdr:cNvPr id="79" name="テキスト ボックス 78"/>
        <xdr:cNvSpPr txBox="1"/>
      </xdr:nvSpPr>
      <xdr:spPr>
        <a:xfrm>
          <a:off x="939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30480</xdr:rowOff>
    </xdr:from>
    <xdr:to>
      <xdr:col>7</xdr:col>
      <xdr:colOff>66675</xdr:colOff>
      <xdr:row>38</xdr:row>
      <xdr:rowOff>132080</xdr:rowOff>
    </xdr:to>
    <xdr:sp macro="" textlink="">
      <xdr:nvSpPr>
        <xdr:cNvPr id="85" name="円/楕円 84"/>
        <xdr:cNvSpPr/>
      </xdr:nvSpPr>
      <xdr:spPr>
        <a:xfrm>
          <a:off x="47752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2557</xdr:rowOff>
    </xdr:from>
    <xdr:ext cx="762000" cy="259045"/>
    <xdr:sp macro="" textlink="">
      <xdr:nvSpPr>
        <xdr:cNvPr id="86" name="人件費該当値テキスト"/>
        <xdr:cNvSpPr txBox="1"/>
      </xdr:nvSpPr>
      <xdr:spPr>
        <a:xfrm>
          <a:off x="49149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15240</xdr:rowOff>
    </xdr:from>
    <xdr:to>
      <xdr:col>5</xdr:col>
      <xdr:colOff>600075</xdr:colOff>
      <xdr:row>38</xdr:row>
      <xdr:rowOff>116840</xdr:rowOff>
    </xdr:to>
    <xdr:sp macro="" textlink="">
      <xdr:nvSpPr>
        <xdr:cNvPr id="87" name="円/楕円 86"/>
        <xdr:cNvSpPr/>
      </xdr:nvSpPr>
      <xdr:spPr>
        <a:xfrm>
          <a:off x="3937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88" name="テキスト ボックス 8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76200</xdr:rowOff>
    </xdr:from>
    <xdr:to>
      <xdr:col>4</xdr:col>
      <xdr:colOff>396875</xdr:colOff>
      <xdr:row>39</xdr:row>
      <xdr:rowOff>6350</xdr:rowOff>
    </xdr:to>
    <xdr:sp macro="" textlink="">
      <xdr:nvSpPr>
        <xdr:cNvPr id="89" name="円/楕円 88"/>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162577</xdr:rowOff>
    </xdr:from>
    <xdr:ext cx="762000" cy="259045"/>
    <xdr:sp macro="" textlink="">
      <xdr:nvSpPr>
        <xdr:cNvPr id="90" name="テキスト ボックス 89"/>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7620</xdr:rowOff>
    </xdr:from>
    <xdr:to>
      <xdr:col>3</xdr:col>
      <xdr:colOff>193675</xdr:colOff>
      <xdr:row>40</xdr:row>
      <xdr:rowOff>109220</xdr:rowOff>
    </xdr:to>
    <xdr:sp macro="" textlink="">
      <xdr:nvSpPr>
        <xdr:cNvPr id="91" name="円/楕円 90"/>
        <xdr:cNvSpPr/>
      </xdr:nvSpPr>
      <xdr:spPr>
        <a:xfrm>
          <a:off x="2159000" y="686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93997</xdr:rowOff>
    </xdr:from>
    <xdr:ext cx="762000" cy="259045"/>
    <xdr:sp macro="" textlink="">
      <xdr:nvSpPr>
        <xdr:cNvPr id="92" name="テキスト ボックス 91"/>
        <xdr:cNvSpPr txBox="1"/>
      </xdr:nvSpPr>
      <xdr:spPr>
        <a:xfrm>
          <a:off x="1828800" y="695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156210</xdr:rowOff>
    </xdr:from>
    <xdr:to>
      <xdr:col>1</xdr:col>
      <xdr:colOff>676275</xdr:colOff>
      <xdr:row>40</xdr:row>
      <xdr:rowOff>86360</xdr:rowOff>
    </xdr:to>
    <xdr:sp macro="" textlink="">
      <xdr:nvSpPr>
        <xdr:cNvPr id="93" name="円/楕円 92"/>
        <xdr:cNvSpPr/>
      </xdr:nvSpPr>
      <xdr:spPr>
        <a:xfrm>
          <a:off x="1270000" y="684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71137</xdr:rowOff>
    </xdr:from>
    <xdr:ext cx="762000" cy="259045"/>
    <xdr:sp macro="" textlink="">
      <xdr:nvSpPr>
        <xdr:cNvPr id="94" name="テキスト ボックス 93"/>
        <xdr:cNvSpPr txBox="1"/>
      </xdr:nvSpPr>
      <xdr:spPr>
        <a:xfrm>
          <a:off x="939800" y="692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104/119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200">
              <a:solidFill>
                <a:schemeClr val="dk1"/>
              </a:solidFill>
              <a:effectLst/>
              <a:latin typeface="+mn-ea"/>
              <a:ea typeface="+mn-ea"/>
              <a:cs typeface="+mn-cs"/>
            </a:rPr>
            <a:t>　</a:t>
          </a:r>
          <a:r>
            <a:rPr lang="ja-JP" altLang="ja-JP" sz="1200" b="0" i="0" baseline="0">
              <a:solidFill>
                <a:schemeClr val="dk1"/>
              </a:solidFill>
              <a:effectLst/>
              <a:latin typeface="+mn-ea"/>
              <a:ea typeface="+mn-ea"/>
              <a:cs typeface="+mn-cs"/>
            </a:rPr>
            <a:t>前年度に比べ</a:t>
          </a:r>
          <a:r>
            <a:rPr lang="en-US" altLang="ja-JP" sz="1200" b="0" i="0" baseline="0">
              <a:solidFill>
                <a:schemeClr val="dk1"/>
              </a:solidFill>
              <a:effectLst/>
              <a:latin typeface="+mn-ea"/>
              <a:ea typeface="+mn-ea"/>
              <a:cs typeface="+mn-cs"/>
            </a:rPr>
            <a:t>1.5</a:t>
          </a:r>
          <a:r>
            <a:rPr lang="ja-JP" altLang="ja-JP" sz="1200" b="0" i="0" baseline="0">
              <a:solidFill>
                <a:schemeClr val="dk1"/>
              </a:solidFill>
              <a:effectLst/>
              <a:latin typeface="+mn-ea"/>
              <a:ea typeface="+mn-ea"/>
              <a:cs typeface="+mn-cs"/>
            </a:rPr>
            <a:t>ポイント増加し，また，類似団体平均値を</a:t>
          </a:r>
          <a:r>
            <a:rPr lang="en-US" altLang="ja-JP" sz="1200" b="0" i="0" baseline="0">
              <a:solidFill>
                <a:schemeClr val="dk1"/>
              </a:solidFill>
              <a:effectLst/>
              <a:latin typeface="+mn-ea"/>
              <a:ea typeface="+mn-ea"/>
              <a:cs typeface="+mn-cs"/>
            </a:rPr>
            <a:t>2.7</a:t>
          </a:r>
          <a:r>
            <a:rPr lang="ja-JP" altLang="ja-JP" sz="1200" b="0" i="0" baseline="0">
              <a:solidFill>
                <a:schemeClr val="dk1"/>
              </a:solidFill>
              <a:effectLst/>
              <a:latin typeface="+mn-ea"/>
              <a:ea typeface="+mn-ea"/>
              <a:cs typeface="+mn-cs"/>
            </a:rPr>
            <a:t>ポイント上回っている。</a:t>
          </a:r>
          <a:endParaRPr lang="en-US" altLang="ja-JP" sz="1200" b="0" i="0" baseline="0">
            <a:solidFill>
              <a:schemeClr val="dk1"/>
            </a:solidFill>
            <a:effectLst/>
            <a:latin typeface="+mn-ea"/>
            <a:ea typeface="+mn-ea"/>
            <a:cs typeface="+mn-cs"/>
          </a:endParaRPr>
        </a:p>
        <a:p>
          <a:pPr rtl="0" eaLnBrk="1" fontAlgn="auto" latinLnBrk="0" hangingPunct="1"/>
          <a:r>
            <a:rPr lang="ja-JP" altLang="en-US" sz="1200" b="0" i="0" baseline="0">
              <a:solidFill>
                <a:schemeClr val="dk1"/>
              </a:solidFill>
              <a:effectLst/>
              <a:latin typeface="+mn-ea"/>
              <a:ea typeface="+mn-ea"/>
              <a:cs typeface="+mn-cs"/>
            </a:rPr>
            <a:t>　</a:t>
          </a:r>
          <a:r>
            <a:rPr lang="ja-JP" altLang="ja-JP" sz="1200" b="0" i="0" baseline="0">
              <a:solidFill>
                <a:schemeClr val="dk1"/>
              </a:solidFill>
              <a:effectLst/>
              <a:latin typeface="+mn-ea"/>
              <a:ea typeface="+mn-ea"/>
              <a:cs typeface="+mn-cs"/>
            </a:rPr>
            <a:t>増加の主な要因</a:t>
          </a:r>
          <a:r>
            <a:rPr lang="ja-JP" altLang="en-US" sz="1200" b="0" i="0" baseline="0">
              <a:solidFill>
                <a:schemeClr val="dk1"/>
              </a:solidFill>
              <a:effectLst/>
              <a:latin typeface="+mn-ea"/>
              <a:ea typeface="+mn-ea"/>
              <a:cs typeface="+mn-cs"/>
            </a:rPr>
            <a:t>は</a:t>
          </a:r>
          <a:r>
            <a:rPr lang="ja-JP" altLang="ja-JP" sz="1200" b="0" i="0" baseline="0">
              <a:solidFill>
                <a:schemeClr val="dk1"/>
              </a:solidFill>
              <a:effectLst/>
              <a:latin typeface="+mn-ea"/>
              <a:ea typeface="+mn-ea"/>
              <a:cs typeface="+mn-cs"/>
            </a:rPr>
            <a:t>，基幹業務クラウドサービス導入業務の外部委託等</a:t>
          </a:r>
          <a:r>
            <a:rPr lang="ja-JP" altLang="en-US" sz="1200" b="0" i="0" baseline="0">
              <a:solidFill>
                <a:schemeClr val="dk1"/>
              </a:solidFill>
              <a:effectLst/>
              <a:latin typeface="+mn-ea"/>
              <a:ea typeface="+mn-ea"/>
              <a:cs typeface="+mn-cs"/>
            </a:rPr>
            <a:t>による</a:t>
          </a:r>
          <a:r>
            <a:rPr lang="ja-JP" altLang="ja-JP" sz="1200" b="0" i="0" baseline="0">
              <a:solidFill>
                <a:schemeClr val="dk1"/>
              </a:solidFill>
              <a:effectLst/>
              <a:latin typeface="+mn-ea"/>
              <a:ea typeface="+mn-ea"/>
              <a:cs typeface="+mn-cs"/>
            </a:rPr>
            <a:t>増加が</a:t>
          </a:r>
          <a:r>
            <a:rPr lang="ja-JP" altLang="en-US" sz="1200" b="0" i="0" baseline="0">
              <a:solidFill>
                <a:schemeClr val="dk1"/>
              </a:solidFill>
              <a:effectLst/>
              <a:latin typeface="+mn-ea"/>
              <a:ea typeface="+mn-ea"/>
              <a:cs typeface="+mn-cs"/>
            </a:rPr>
            <a:t>大きく</a:t>
          </a:r>
          <a:r>
            <a:rPr lang="ja-JP" altLang="ja-JP" sz="1200" b="0" i="0" baseline="0">
              <a:solidFill>
                <a:schemeClr val="dk1"/>
              </a:solidFill>
              <a:effectLst/>
              <a:latin typeface="+mn-ea"/>
              <a:ea typeface="+mn-ea"/>
              <a:cs typeface="+mn-cs"/>
            </a:rPr>
            <a:t>影響しているが，臨時的な経費である。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引き続き施設の統廃合等による管理経費の抑制，事務事業の見直し等に努める。</a:t>
          </a:r>
          <a:endParaRPr lang="ja-JP" altLang="ja-JP" sz="1200">
            <a:effectLst/>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45357</xdr:rowOff>
    </xdr:from>
    <xdr:to>
      <xdr:col>24</xdr:col>
      <xdr:colOff>31750</xdr:colOff>
      <xdr:row>20</xdr:row>
      <xdr:rowOff>132443</xdr:rowOff>
    </xdr:to>
    <xdr:cxnSp macro="">
      <xdr:nvCxnSpPr>
        <xdr:cNvPr id="124" name="直線コネクタ 123"/>
        <xdr:cNvCxnSpPr/>
      </xdr:nvCxnSpPr>
      <xdr:spPr>
        <a:xfrm flipV="1">
          <a:off x="16510000" y="2102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104520</xdr:rowOff>
    </xdr:from>
    <xdr:ext cx="762000" cy="259045"/>
    <xdr:sp macro="" textlink="">
      <xdr:nvSpPr>
        <xdr:cNvPr id="125" name="物件費最小値テキスト"/>
        <xdr:cNvSpPr txBox="1"/>
      </xdr:nvSpPr>
      <xdr:spPr>
        <a:xfrm>
          <a:off x="16598900" y="353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a:t>
          </a:r>
          <a:endParaRPr kumimoji="1" lang="ja-JP" altLang="en-US" sz="1000" b="1">
            <a:latin typeface="ＭＳ Ｐゴシック"/>
          </a:endParaRPr>
        </a:p>
      </xdr:txBody>
    </xdr:sp>
    <xdr:clientData/>
  </xdr:oneCellAnchor>
  <xdr:twoCellAnchor>
    <xdr:from>
      <xdr:col>23</xdr:col>
      <xdr:colOff>628650</xdr:colOff>
      <xdr:row>20</xdr:row>
      <xdr:rowOff>132443</xdr:rowOff>
    </xdr:from>
    <xdr:to>
      <xdr:col>24</xdr:col>
      <xdr:colOff>120650</xdr:colOff>
      <xdr:row>20</xdr:row>
      <xdr:rowOff>132443</xdr:rowOff>
    </xdr:to>
    <xdr:cxnSp macro="">
      <xdr:nvCxnSpPr>
        <xdr:cNvPr id="126" name="直線コネクタ 125"/>
        <xdr:cNvCxnSpPr/>
      </xdr:nvCxnSpPr>
      <xdr:spPr>
        <a:xfrm>
          <a:off x="16421100" y="3561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131734</xdr:rowOff>
    </xdr:from>
    <xdr:ext cx="762000" cy="259045"/>
    <xdr:sp macro="" textlink="">
      <xdr:nvSpPr>
        <xdr:cNvPr id="127" name="物件費最大値テキスト"/>
        <xdr:cNvSpPr txBox="1"/>
      </xdr:nvSpPr>
      <xdr:spPr>
        <a:xfrm>
          <a:off x="16598900" y="184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12</xdr:row>
      <xdr:rowOff>45357</xdr:rowOff>
    </xdr:from>
    <xdr:to>
      <xdr:col>24</xdr:col>
      <xdr:colOff>120650</xdr:colOff>
      <xdr:row>12</xdr:row>
      <xdr:rowOff>45357</xdr:rowOff>
    </xdr:to>
    <xdr:cxnSp macro="">
      <xdr:nvCxnSpPr>
        <xdr:cNvPr id="128" name="直線コネクタ 127"/>
        <xdr:cNvCxnSpPr/>
      </xdr:nvCxnSpPr>
      <xdr:spPr>
        <a:xfrm>
          <a:off x="16421100" y="210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80736</xdr:rowOff>
    </xdr:from>
    <xdr:to>
      <xdr:col>24</xdr:col>
      <xdr:colOff>31750</xdr:colOff>
      <xdr:row>18</xdr:row>
      <xdr:rowOff>72571</xdr:rowOff>
    </xdr:to>
    <xdr:cxnSp macro="">
      <xdr:nvCxnSpPr>
        <xdr:cNvPr id="129" name="直線コネクタ 128"/>
        <xdr:cNvCxnSpPr/>
      </xdr:nvCxnSpPr>
      <xdr:spPr>
        <a:xfrm>
          <a:off x="15671800" y="2995386"/>
          <a:ext cx="8382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0"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1" name="フローチャート : 判断 130"/>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132443</xdr:rowOff>
    </xdr:from>
    <xdr:to>
      <xdr:col>22</xdr:col>
      <xdr:colOff>565150</xdr:colOff>
      <xdr:row>17</xdr:row>
      <xdr:rowOff>80736</xdr:rowOff>
    </xdr:to>
    <xdr:cxnSp macro="">
      <xdr:nvCxnSpPr>
        <xdr:cNvPr id="132" name="直線コネクタ 131"/>
        <xdr:cNvCxnSpPr/>
      </xdr:nvCxnSpPr>
      <xdr:spPr>
        <a:xfrm>
          <a:off x="14782800" y="28756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103414</xdr:rowOff>
    </xdr:from>
    <xdr:to>
      <xdr:col>22</xdr:col>
      <xdr:colOff>615950</xdr:colOff>
      <xdr:row>17</xdr:row>
      <xdr:rowOff>33564</xdr:rowOff>
    </xdr:to>
    <xdr:sp macro="" textlink="">
      <xdr:nvSpPr>
        <xdr:cNvPr id="133" name="フローチャート : 判断 132"/>
        <xdr:cNvSpPr/>
      </xdr:nvSpPr>
      <xdr:spPr>
        <a:xfrm>
          <a:off x="15621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43741</xdr:rowOff>
    </xdr:from>
    <xdr:ext cx="736600" cy="259045"/>
    <xdr:sp macro="" textlink="">
      <xdr:nvSpPr>
        <xdr:cNvPr id="134" name="テキスト ボックス 133"/>
        <xdr:cNvSpPr txBox="1"/>
      </xdr:nvSpPr>
      <xdr:spPr>
        <a:xfrm>
          <a:off x="15290800" y="2615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75293</xdr:rowOff>
    </xdr:from>
    <xdr:to>
      <xdr:col>21</xdr:col>
      <xdr:colOff>361950</xdr:colOff>
      <xdr:row>16</xdr:row>
      <xdr:rowOff>132443</xdr:rowOff>
    </xdr:to>
    <xdr:cxnSp macro="">
      <xdr:nvCxnSpPr>
        <xdr:cNvPr id="135" name="直線コネクタ 134"/>
        <xdr:cNvCxnSpPr/>
      </xdr:nvCxnSpPr>
      <xdr:spPr>
        <a:xfrm>
          <a:off x="13893800" y="2647043"/>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6" name="フローチャート : 判断 135"/>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160763</xdr:rowOff>
    </xdr:from>
    <xdr:ext cx="762000" cy="259045"/>
    <xdr:sp macro="" textlink="">
      <xdr:nvSpPr>
        <xdr:cNvPr id="137" name="テキスト ボックス 136"/>
        <xdr:cNvSpPr txBox="1"/>
      </xdr:nvSpPr>
      <xdr:spPr>
        <a:xfrm>
          <a:off x="144018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75293</xdr:rowOff>
    </xdr:from>
    <xdr:to>
      <xdr:col>20</xdr:col>
      <xdr:colOff>158750</xdr:colOff>
      <xdr:row>16</xdr:row>
      <xdr:rowOff>67129</xdr:rowOff>
    </xdr:to>
    <xdr:cxnSp macro="">
      <xdr:nvCxnSpPr>
        <xdr:cNvPr id="138" name="直線コネクタ 137"/>
        <xdr:cNvCxnSpPr/>
      </xdr:nvCxnSpPr>
      <xdr:spPr>
        <a:xfrm flipV="1">
          <a:off x="13004800" y="2647043"/>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5443</xdr:rowOff>
    </xdr:from>
    <xdr:to>
      <xdr:col>20</xdr:col>
      <xdr:colOff>209550</xdr:colOff>
      <xdr:row>16</xdr:row>
      <xdr:rowOff>107043</xdr:rowOff>
    </xdr:to>
    <xdr:sp macro="" textlink="">
      <xdr:nvSpPr>
        <xdr:cNvPr id="139" name="フローチャート : 判断 138"/>
        <xdr:cNvSpPr/>
      </xdr:nvSpPr>
      <xdr:spPr>
        <a:xfrm>
          <a:off x="13843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91820</xdr:rowOff>
    </xdr:from>
    <xdr:ext cx="762000" cy="259045"/>
    <xdr:sp macro="" textlink="">
      <xdr:nvSpPr>
        <xdr:cNvPr id="140" name="テキスト ボックス 139"/>
        <xdr:cNvSpPr txBox="1"/>
      </xdr:nvSpPr>
      <xdr:spPr>
        <a:xfrm>
          <a:off x="13512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1" name="フローチャート : 判断 140"/>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42" name="テキスト ボックス 141"/>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18</xdr:row>
      <xdr:rowOff>21771</xdr:rowOff>
    </xdr:from>
    <xdr:to>
      <xdr:col>24</xdr:col>
      <xdr:colOff>82550</xdr:colOff>
      <xdr:row>18</xdr:row>
      <xdr:rowOff>123371</xdr:rowOff>
    </xdr:to>
    <xdr:sp macro="" textlink="">
      <xdr:nvSpPr>
        <xdr:cNvPr id="148" name="円/楕円 147"/>
        <xdr:cNvSpPr/>
      </xdr:nvSpPr>
      <xdr:spPr>
        <a:xfrm>
          <a:off x="164592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165298</xdr:rowOff>
    </xdr:from>
    <xdr:ext cx="762000" cy="259045"/>
    <xdr:sp macro="" textlink="">
      <xdr:nvSpPr>
        <xdr:cNvPr id="149" name="物件費該当値テキスト"/>
        <xdr:cNvSpPr txBox="1"/>
      </xdr:nvSpPr>
      <xdr:spPr>
        <a:xfrm>
          <a:off x="16598900" y="3079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29936</xdr:rowOff>
    </xdr:from>
    <xdr:to>
      <xdr:col>22</xdr:col>
      <xdr:colOff>615950</xdr:colOff>
      <xdr:row>17</xdr:row>
      <xdr:rowOff>131536</xdr:rowOff>
    </xdr:to>
    <xdr:sp macro="" textlink="">
      <xdr:nvSpPr>
        <xdr:cNvPr id="150" name="円/楕円 149"/>
        <xdr:cNvSpPr/>
      </xdr:nvSpPr>
      <xdr:spPr>
        <a:xfrm>
          <a:off x="156210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116313</xdr:rowOff>
    </xdr:from>
    <xdr:ext cx="736600" cy="259045"/>
    <xdr:sp macro="" textlink="">
      <xdr:nvSpPr>
        <xdr:cNvPr id="151" name="テキスト ボックス 150"/>
        <xdr:cNvSpPr txBox="1"/>
      </xdr:nvSpPr>
      <xdr:spPr>
        <a:xfrm>
          <a:off x="15290800" y="30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81643</xdr:rowOff>
    </xdr:from>
    <xdr:to>
      <xdr:col>21</xdr:col>
      <xdr:colOff>412750</xdr:colOff>
      <xdr:row>17</xdr:row>
      <xdr:rowOff>11793</xdr:rowOff>
    </xdr:to>
    <xdr:sp macro="" textlink="">
      <xdr:nvSpPr>
        <xdr:cNvPr id="152" name="円/楕円 151"/>
        <xdr:cNvSpPr/>
      </xdr:nvSpPr>
      <xdr:spPr>
        <a:xfrm>
          <a:off x="14732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168020</xdr:rowOff>
    </xdr:from>
    <xdr:ext cx="762000" cy="259045"/>
    <xdr:sp macro="" textlink="">
      <xdr:nvSpPr>
        <xdr:cNvPr id="153" name="テキスト ボックス 152"/>
        <xdr:cNvSpPr txBox="1"/>
      </xdr:nvSpPr>
      <xdr:spPr>
        <a:xfrm>
          <a:off x="14401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24493</xdr:rowOff>
    </xdr:from>
    <xdr:to>
      <xdr:col>20</xdr:col>
      <xdr:colOff>209550</xdr:colOff>
      <xdr:row>15</xdr:row>
      <xdr:rowOff>126093</xdr:rowOff>
    </xdr:to>
    <xdr:sp macro="" textlink="">
      <xdr:nvSpPr>
        <xdr:cNvPr id="154" name="円/楕円 153"/>
        <xdr:cNvSpPr/>
      </xdr:nvSpPr>
      <xdr:spPr>
        <a:xfrm>
          <a:off x="13843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136270</xdr:rowOff>
    </xdr:from>
    <xdr:ext cx="762000" cy="259045"/>
    <xdr:sp macro="" textlink="">
      <xdr:nvSpPr>
        <xdr:cNvPr id="155" name="テキスト ボックス 154"/>
        <xdr:cNvSpPr txBox="1"/>
      </xdr:nvSpPr>
      <xdr:spPr>
        <a:xfrm>
          <a:off x="13512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16329</xdr:rowOff>
    </xdr:from>
    <xdr:to>
      <xdr:col>19</xdr:col>
      <xdr:colOff>6350</xdr:colOff>
      <xdr:row>16</xdr:row>
      <xdr:rowOff>117929</xdr:rowOff>
    </xdr:to>
    <xdr:sp macro="" textlink="">
      <xdr:nvSpPr>
        <xdr:cNvPr id="156" name="円/楕円 155"/>
        <xdr:cNvSpPr/>
      </xdr:nvSpPr>
      <xdr:spPr>
        <a:xfrm>
          <a:off x="129540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102706</xdr:rowOff>
    </xdr:from>
    <xdr:ext cx="762000" cy="259045"/>
    <xdr:sp macro="" textlink="">
      <xdr:nvSpPr>
        <xdr:cNvPr id="157" name="テキスト ボックス 156"/>
        <xdr:cNvSpPr txBox="1"/>
      </xdr:nvSpPr>
      <xdr:spPr>
        <a:xfrm>
          <a:off x="12623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30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前年度</a:t>
          </a:r>
          <a:r>
            <a:rPr lang="ja-JP" altLang="en-US" sz="1300" b="0" i="0" baseline="0">
              <a:solidFill>
                <a:schemeClr val="dk1"/>
              </a:solidFill>
              <a:effectLst/>
              <a:latin typeface="+mn-ea"/>
              <a:ea typeface="+mn-ea"/>
              <a:cs typeface="+mn-cs"/>
            </a:rPr>
            <a:t>と比較して，</a:t>
          </a:r>
          <a:r>
            <a:rPr lang="en-US" altLang="ja-JP" sz="1300" b="0" i="0" baseline="0">
              <a:solidFill>
                <a:schemeClr val="dk1"/>
              </a:solidFill>
              <a:effectLst/>
              <a:latin typeface="+mn-ea"/>
              <a:ea typeface="+mn-ea"/>
              <a:cs typeface="+mn-cs"/>
            </a:rPr>
            <a:t>0.3</a:t>
          </a:r>
          <a:r>
            <a:rPr lang="ja-JP" altLang="ja-JP" sz="1300" b="0" i="0" baseline="0">
              <a:solidFill>
                <a:schemeClr val="dk1"/>
              </a:solidFill>
              <a:effectLst/>
              <a:latin typeface="+mn-ea"/>
              <a:ea typeface="+mn-ea"/>
              <a:cs typeface="+mn-cs"/>
            </a:rPr>
            <a:t>ポイント減少していて，類似団体平均値を</a:t>
          </a:r>
          <a:r>
            <a:rPr lang="en-US" altLang="ja-JP" sz="1300" b="0" i="0" baseline="0">
              <a:solidFill>
                <a:schemeClr val="dk1"/>
              </a:solidFill>
              <a:effectLst/>
              <a:latin typeface="+mn-ea"/>
              <a:ea typeface="+mn-ea"/>
              <a:cs typeface="+mn-cs"/>
            </a:rPr>
            <a:t>3.3</a:t>
          </a:r>
          <a:r>
            <a:rPr lang="ja-JP" altLang="ja-JP" sz="1300" b="0" i="0" baseline="0">
              <a:solidFill>
                <a:schemeClr val="dk1"/>
              </a:solidFill>
              <a:effectLst/>
              <a:latin typeface="+mn-ea"/>
              <a:ea typeface="+mn-ea"/>
              <a:cs typeface="+mn-cs"/>
            </a:rPr>
            <a:t>ポイント下回っている。</a:t>
          </a:r>
          <a:endParaRPr lang="en-US" altLang="ja-JP" sz="1300" b="0" i="0" baseline="0">
            <a:solidFill>
              <a:schemeClr val="dk1"/>
            </a:solidFill>
            <a:effectLst/>
            <a:latin typeface="+mn-ea"/>
            <a:ea typeface="+mn-ea"/>
            <a:cs typeface="+mn-cs"/>
          </a:endParaRPr>
        </a:p>
        <a:p>
          <a:pPr rtl="0" eaLnBrk="1" fontAlgn="auto" latinLnBrk="0" hangingPunct="1"/>
          <a:r>
            <a:rPr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主な増減理由は，臨時福祉給付金，子育て世帯臨時特例給付金，児童手当及び生活保護費等が減少しているため</a:t>
          </a:r>
          <a:r>
            <a:rPr lang="ja-JP" altLang="en-US" sz="1300" b="0" i="0" baseline="0">
              <a:solidFill>
                <a:schemeClr val="dk1"/>
              </a:solidFill>
              <a:effectLst/>
              <a:latin typeface="+mn-ea"/>
              <a:ea typeface="+mn-ea"/>
              <a:cs typeface="+mn-cs"/>
            </a:rPr>
            <a:t>である</a:t>
          </a:r>
          <a:r>
            <a:rPr lang="ja-JP" altLang="ja-JP" sz="1300" b="0" i="0" baseline="0">
              <a:solidFill>
                <a:schemeClr val="dk1"/>
              </a:solidFill>
              <a:effectLst/>
              <a:latin typeface="+mn-ea"/>
              <a:ea typeface="+mn-ea"/>
              <a:cs typeface="+mn-cs"/>
            </a:rPr>
            <a:t>。</a:t>
          </a:r>
          <a:endParaRPr lang="ja-JP" altLang="ja-JP" sz="1300">
            <a:effectLst/>
            <a:latin typeface="+mn-ea"/>
            <a:ea typeface="+mn-ea"/>
          </a:endParaRPr>
        </a:p>
        <a:p>
          <a:pPr rtl="0" eaLnBrk="1" fontAlgn="auto" latinLnBrk="0" hangingPunct="1"/>
          <a:r>
            <a:rPr lang="ja-JP" altLang="ja-JP" sz="1300" b="0" i="0" baseline="0">
              <a:solidFill>
                <a:schemeClr val="dk1"/>
              </a:solidFill>
              <a:effectLst/>
              <a:latin typeface="+mn-ea"/>
              <a:ea typeface="+mn-ea"/>
              <a:cs typeface="+mn-cs"/>
            </a:rPr>
            <a:t>　今後の社会情勢等の動向によっては，障害者（児）に係る扶助費や生活保護費，医療費等の増加が予想されるため，適切な運営に努める。</a:t>
          </a:r>
          <a:endParaRPr lang="ja-JP" altLang="ja-JP" sz="1300">
            <a:effectLst/>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82550</xdr:rowOff>
    </xdr:to>
    <xdr:cxnSp macro="">
      <xdr:nvCxnSpPr>
        <xdr:cNvPr id="185" name="直線コネクタ 184"/>
        <xdr:cNvCxnSpPr/>
      </xdr:nvCxnSpPr>
      <xdr:spPr>
        <a:xfrm flipV="1">
          <a:off x="4826000" y="9042400"/>
          <a:ext cx="0" cy="1498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54627</xdr:rowOff>
    </xdr:from>
    <xdr:ext cx="762000" cy="259045"/>
    <xdr:sp macro="" textlink="">
      <xdr:nvSpPr>
        <xdr:cNvPr id="186" name="扶助費最小値テキスト"/>
        <xdr:cNvSpPr txBox="1"/>
      </xdr:nvSpPr>
      <xdr:spPr>
        <a:xfrm>
          <a:off x="49149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a:t>
          </a:r>
          <a:endParaRPr kumimoji="1" lang="ja-JP" altLang="en-US" sz="1000" b="1">
            <a:latin typeface="ＭＳ Ｐゴシック"/>
          </a:endParaRPr>
        </a:p>
      </xdr:txBody>
    </xdr:sp>
    <xdr:clientData/>
  </xdr:oneCellAnchor>
  <xdr:twoCellAnchor>
    <xdr:from>
      <xdr:col>6</xdr:col>
      <xdr:colOff>612775</xdr:colOff>
      <xdr:row>61</xdr:row>
      <xdr:rowOff>82550</xdr:rowOff>
    </xdr:from>
    <xdr:to>
      <xdr:col>7</xdr:col>
      <xdr:colOff>104775</xdr:colOff>
      <xdr:row>61</xdr:row>
      <xdr:rowOff>82550</xdr:rowOff>
    </xdr:to>
    <xdr:cxnSp macro="">
      <xdr:nvCxnSpPr>
        <xdr:cNvPr id="187" name="直線コネクタ 186"/>
        <xdr:cNvCxnSpPr/>
      </xdr:nvCxnSpPr>
      <xdr:spPr>
        <a:xfrm>
          <a:off x="4737100" y="1054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8"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9" name="直線コネクタ 188"/>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63500</xdr:rowOff>
    </xdr:from>
    <xdr:to>
      <xdr:col>7</xdr:col>
      <xdr:colOff>15875</xdr:colOff>
      <xdr:row>54</xdr:row>
      <xdr:rowOff>101600</xdr:rowOff>
    </xdr:to>
    <xdr:cxnSp macro="">
      <xdr:nvCxnSpPr>
        <xdr:cNvPr id="190" name="直線コネクタ 189"/>
        <xdr:cNvCxnSpPr/>
      </xdr:nvCxnSpPr>
      <xdr:spPr>
        <a:xfrm flipV="1">
          <a:off x="3987800" y="9321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60977</xdr:rowOff>
    </xdr:from>
    <xdr:ext cx="762000" cy="259045"/>
    <xdr:sp macro="" textlink="">
      <xdr:nvSpPr>
        <xdr:cNvPr id="191" name="扶助費平均値テキスト"/>
        <xdr:cNvSpPr txBox="1"/>
      </xdr:nvSpPr>
      <xdr:spPr>
        <a:xfrm>
          <a:off x="4914900" y="9662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2" name="フローチャート : 判断 191"/>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101600</xdr:rowOff>
    </xdr:to>
    <xdr:cxnSp macro="">
      <xdr:nvCxnSpPr>
        <xdr:cNvPr id="193" name="直線コネクタ 192"/>
        <xdr:cNvCxnSpPr/>
      </xdr:nvCxnSpPr>
      <xdr:spPr>
        <a:xfrm>
          <a:off x="3098800" y="93472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63500</xdr:rowOff>
    </xdr:from>
    <xdr:to>
      <xdr:col>5</xdr:col>
      <xdr:colOff>600075</xdr:colOff>
      <xdr:row>56</xdr:row>
      <xdr:rowOff>165100</xdr:rowOff>
    </xdr:to>
    <xdr:sp macro="" textlink="">
      <xdr:nvSpPr>
        <xdr:cNvPr id="194" name="フローチャート : 判断 193"/>
        <xdr:cNvSpPr/>
      </xdr:nvSpPr>
      <xdr:spPr>
        <a:xfrm>
          <a:off x="3937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149877</xdr:rowOff>
    </xdr:from>
    <xdr:ext cx="736600" cy="259045"/>
    <xdr:sp macro="" textlink="">
      <xdr:nvSpPr>
        <xdr:cNvPr id="195" name="テキスト ボックス 194"/>
        <xdr:cNvSpPr txBox="1"/>
      </xdr:nvSpPr>
      <xdr:spPr>
        <a:xfrm>
          <a:off x="3606800" y="975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54</xdr:row>
      <xdr:rowOff>114300</xdr:rowOff>
    </xdr:to>
    <xdr:cxnSp macro="">
      <xdr:nvCxnSpPr>
        <xdr:cNvPr id="196" name="直線コネクタ 195"/>
        <xdr:cNvCxnSpPr/>
      </xdr:nvCxnSpPr>
      <xdr:spPr>
        <a:xfrm flipV="1">
          <a:off x="2209800" y="9347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38100</xdr:rowOff>
    </xdr:from>
    <xdr:to>
      <xdr:col>4</xdr:col>
      <xdr:colOff>396875</xdr:colOff>
      <xdr:row>56</xdr:row>
      <xdr:rowOff>139700</xdr:rowOff>
    </xdr:to>
    <xdr:sp macro="" textlink="">
      <xdr:nvSpPr>
        <xdr:cNvPr id="197" name="フローチャート : 判断 196"/>
        <xdr:cNvSpPr/>
      </xdr:nvSpPr>
      <xdr:spPr>
        <a:xfrm>
          <a:off x="3048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198" name="テキスト ボックス 197"/>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25400</xdr:rowOff>
    </xdr:from>
    <xdr:to>
      <xdr:col>3</xdr:col>
      <xdr:colOff>142875</xdr:colOff>
      <xdr:row>54</xdr:row>
      <xdr:rowOff>114300</xdr:rowOff>
    </xdr:to>
    <xdr:cxnSp macro="">
      <xdr:nvCxnSpPr>
        <xdr:cNvPr id="199" name="直線コネクタ 198"/>
        <xdr:cNvCxnSpPr/>
      </xdr:nvCxnSpPr>
      <xdr:spPr>
        <a:xfrm>
          <a:off x="1320800" y="9283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38100</xdr:rowOff>
    </xdr:from>
    <xdr:to>
      <xdr:col>3</xdr:col>
      <xdr:colOff>193675</xdr:colOff>
      <xdr:row>56</xdr:row>
      <xdr:rowOff>139700</xdr:rowOff>
    </xdr:to>
    <xdr:sp macro="" textlink="">
      <xdr:nvSpPr>
        <xdr:cNvPr id="200" name="フローチャート : 判断 199"/>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124477</xdr:rowOff>
    </xdr:from>
    <xdr:ext cx="762000" cy="259045"/>
    <xdr:sp macro="" textlink="">
      <xdr:nvSpPr>
        <xdr:cNvPr id="201" name="テキスト ボックス 200"/>
        <xdr:cNvSpPr txBox="1"/>
      </xdr:nvSpPr>
      <xdr:spPr>
        <a:xfrm>
          <a:off x="1828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146050</xdr:rowOff>
    </xdr:from>
    <xdr:to>
      <xdr:col>1</xdr:col>
      <xdr:colOff>676275</xdr:colOff>
      <xdr:row>56</xdr:row>
      <xdr:rowOff>76200</xdr:rowOff>
    </xdr:to>
    <xdr:sp macro="" textlink="">
      <xdr:nvSpPr>
        <xdr:cNvPr id="202" name="フローチャート : 判断 201"/>
        <xdr:cNvSpPr/>
      </xdr:nvSpPr>
      <xdr:spPr>
        <a:xfrm>
          <a:off x="1270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60977</xdr:rowOff>
    </xdr:from>
    <xdr:ext cx="762000" cy="259045"/>
    <xdr:sp macro="" textlink="">
      <xdr:nvSpPr>
        <xdr:cNvPr id="203" name="テキスト ボックス 202"/>
        <xdr:cNvSpPr txBox="1"/>
      </xdr:nvSpPr>
      <xdr:spPr>
        <a:xfrm>
          <a:off x="939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12700</xdr:rowOff>
    </xdr:from>
    <xdr:to>
      <xdr:col>7</xdr:col>
      <xdr:colOff>66675</xdr:colOff>
      <xdr:row>54</xdr:row>
      <xdr:rowOff>114300</xdr:rowOff>
    </xdr:to>
    <xdr:sp macro="" textlink="">
      <xdr:nvSpPr>
        <xdr:cNvPr id="209" name="円/楕円 208"/>
        <xdr:cNvSpPr/>
      </xdr:nvSpPr>
      <xdr:spPr>
        <a:xfrm>
          <a:off x="47752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29227</xdr:rowOff>
    </xdr:from>
    <xdr:ext cx="762000" cy="259045"/>
    <xdr:sp macro="" textlink="">
      <xdr:nvSpPr>
        <xdr:cNvPr id="210" name="扶助費該当値テキスト"/>
        <xdr:cNvSpPr txBox="1"/>
      </xdr:nvSpPr>
      <xdr:spPr>
        <a:xfrm>
          <a:off x="4914900" y="911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50800</xdr:rowOff>
    </xdr:from>
    <xdr:to>
      <xdr:col>5</xdr:col>
      <xdr:colOff>600075</xdr:colOff>
      <xdr:row>54</xdr:row>
      <xdr:rowOff>152400</xdr:rowOff>
    </xdr:to>
    <xdr:sp macro="" textlink="">
      <xdr:nvSpPr>
        <xdr:cNvPr id="211" name="円/楕円 210"/>
        <xdr:cNvSpPr/>
      </xdr:nvSpPr>
      <xdr:spPr>
        <a:xfrm>
          <a:off x="3937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162577</xdr:rowOff>
    </xdr:from>
    <xdr:ext cx="736600" cy="259045"/>
    <xdr:sp macro="" textlink="">
      <xdr:nvSpPr>
        <xdr:cNvPr id="212" name="テキスト ボックス 211"/>
        <xdr:cNvSpPr txBox="1"/>
      </xdr:nvSpPr>
      <xdr:spPr>
        <a:xfrm>
          <a:off x="3606800" y="907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13" name="円/楕円 212"/>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149877</xdr:rowOff>
    </xdr:from>
    <xdr:ext cx="762000" cy="259045"/>
    <xdr:sp macro="" textlink="">
      <xdr:nvSpPr>
        <xdr:cNvPr id="214" name="テキスト ボックス 213"/>
        <xdr:cNvSpPr txBox="1"/>
      </xdr:nvSpPr>
      <xdr:spPr>
        <a:xfrm>
          <a:off x="2717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63500</xdr:rowOff>
    </xdr:from>
    <xdr:to>
      <xdr:col>3</xdr:col>
      <xdr:colOff>193675</xdr:colOff>
      <xdr:row>54</xdr:row>
      <xdr:rowOff>165100</xdr:rowOff>
    </xdr:to>
    <xdr:sp macro="" textlink="">
      <xdr:nvSpPr>
        <xdr:cNvPr id="215" name="円/楕円 214"/>
        <xdr:cNvSpPr/>
      </xdr:nvSpPr>
      <xdr:spPr>
        <a:xfrm>
          <a:off x="2159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3827</xdr:rowOff>
    </xdr:from>
    <xdr:ext cx="762000" cy="259045"/>
    <xdr:sp macro="" textlink="">
      <xdr:nvSpPr>
        <xdr:cNvPr id="216" name="テキスト ボックス 215"/>
        <xdr:cNvSpPr txBox="1"/>
      </xdr:nvSpPr>
      <xdr:spPr>
        <a:xfrm>
          <a:off x="1828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146050</xdr:rowOff>
    </xdr:from>
    <xdr:to>
      <xdr:col>1</xdr:col>
      <xdr:colOff>676275</xdr:colOff>
      <xdr:row>54</xdr:row>
      <xdr:rowOff>76200</xdr:rowOff>
    </xdr:to>
    <xdr:sp macro="" textlink="">
      <xdr:nvSpPr>
        <xdr:cNvPr id="217" name="円/楕円 216"/>
        <xdr:cNvSpPr/>
      </xdr:nvSpPr>
      <xdr:spPr>
        <a:xfrm>
          <a:off x="1270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86377</xdr:rowOff>
    </xdr:from>
    <xdr:ext cx="762000" cy="259045"/>
    <xdr:sp macro="" textlink="">
      <xdr:nvSpPr>
        <xdr:cNvPr id="218" name="テキスト ボックス 217"/>
        <xdr:cNvSpPr txBox="1"/>
      </xdr:nvSpPr>
      <xdr:spPr>
        <a:xfrm>
          <a:off x="939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29/119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b="0" i="0" baseline="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前年度</a:t>
          </a:r>
          <a:r>
            <a:rPr lang="ja-JP" altLang="en-US" sz="1400" b="0" i="0" baseline="0">
              <a:solidFill>
                <a:schemeClr val="dk1"/>
              </a:solidFill>
              <a:effectLst/>
              <a:latin typeface="+mn-ea"/>
              <a:ea typeface="+mn-ea"/>
              <a:cs typeface="+mn-cs"/>
            </a:rPr>
            <a:t>と比較して，</a:t>
          </a:r>
          <a:r>
            <a:rPr lang="en-US" altLang="ja-JP" sz="1400" b="0" i="0" baseline="0">
              <a:solidFill>
                <a:schemeClr val="dk1"/>
              </a:solidFill>
              <a:effectLst/>
              <a:latin typeface="+mn-ea"/>
              <a:ea typeface="+mn-ea"/>
              <a:cs typeface="+mn-cs"/>
            </a:rPr>
            <a:t>0.2</a:t>
          </a:r>
          <a:r>
            <a:rPr lang="ja-JP" altLang="ja-JP" sz="1400" b="0" i="0" baseline="0">
              <a:solidFill>
                <a:schemeClr val="dk1"/>
              </a:solidFill>
              <a:effectLst/>
              <a:latin typeface="+mn-ea"/>
              <a:ea typeface="+mn-ea"/>
              <a:cs typeface="+mn-cs"/>
            </a:rPr>
            <a:t>ポイント減少していて，類似団体平均値を</a:t>
          </a:r>
          <a:r>
            <a:rPr lang="en-US" altLang="ja-JP" sz="1400" b="0" i="0" baseline="0">
              <a:solidFill>
                <a:schemeClr val="dk1"/>
              </a:solidFill>
              <a:effectLst/>
              <a:latin typeface="+mn-ea"/>
              <a:ea typeface="+mn-ea"/>
              <a:cs typeface="+mn-cs"/>
            </a:rPr>
            <a:t>1.7</a:t>
          </a:r>
          <a:r>
            <a:rPr lang="ja-JP" altLang="ja-JP" sz="1400" b="0" i="0" baseline="0">
              <a:solidFill>
                <a:schemeClr val="dk1"/>
              </a:solidFill>
              <a:effectLst/>
              <a:latin typeface="+mn-ea"/>
              <a:ea typeface="+mn-ea"/>
              <a:cs typeface="+mn-cs"/>
            </a:rPr>
            <a:t>ポイント下回っている。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今後も高齢化が進む中で，介護給付費や医療給付費の増加等はあるが，抑制に努めるとともに，公営事業への繰出金も健全化に努めることにより，抑制を図る。</a:t>
          </a:r>
          <a:endParaRPr lang="ja-JP" altLang="ja-JP" sz="1400">
            <a:effectLst/>
            <a:latin typeface="+mn-ea"/>
            <a:ea typeface="+mn-ea"/>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31750</xdr:rowOff>
    </xdr:to>
    <xdr:cxnSp macro="">
      <xdr:nvCxnSpPr>
        <xdr:cNvPr id="246" name="直線コネクタ 245"/>
        <xdr:cNvCxnSpPr/>
      </xdr:nvCxnSpPr>
      <xdr:spPr>
        <a:xfrm flipV="1">
          <a:off x="16510000" y="930148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7"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8" name="直線コネクタ 247"/>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9"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50" name="直線コネクタ 249"/>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104140</xdr:rowOff>
    </xdr:to>
    <xdr:cxnSp macro="">
      <xdr:nvCxnSpPr>
        <xdr:cNvPr id="251" name="直線コネクタ 250"/>
        <xdr:cNvCxnSpPr/>
      </xdr:nvCxnSpPr>
      <xdr:spPr>
        <a:xfrm flipV="1">
          <a:off x="15671800" y="96901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56</xdr:row>
      <xdr:rowOff>104140</xdr:rowOff>
    </xdr:to>
    <xdr:cxnSp macro="">
      <xdr:nvCxnSpPr>
        <xdr:cNvPr id="254" name="直線コネクタ 253"/>
        <xdr:cNvCxnSpPr/>
      </xdr:nvCxnSpPr>
      <xdr:spPr>
        <a:xfrm>
          <a:off x="14782800" y="9697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167640</xdr:rowOff>
    </xdr:from>
    <xdr:to>
      <xdr:col>22</xdr:col>
      <xdr:colOff>615950</xdr:colOff>
      <xdr:row>57</xdr:row>
      <xdr:rowOff>97790</xdr:rowOff>
    </xdr:to>
    <xdr:sp macro="" textlink="">
      <xdr:nvSpPr>
        <xdr:cNvPr id="255" name="フローチャート : 判断 254"/>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82567</xdr:rowOff>
    </xdr:from>
    <xdr:ext cx="736600" cy="259045"/>
    <xdr:sp macro="" textlink="">
      <xdr:nvSpPr>
        <xdr:cNvPr id="256" name="テキスト ボックス 255"/>
        <xdr:cNvSpPr txBox="1"/>
      </xdr:nvSpPr>
      <xdr:spPr>
        <a:xfrm>
          <a:off x="15290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96520</xdr:rowOff>
    </xdr:to>
    <xdr:cxnSp macro="">
      <xdr:nvCxnSpPr>
        <xdr:cNvPr id="257" name="直線コネクタ 256"/>
        <xdr:cNvCxnSpPr/>
      </xdr:nvCxnSpPr>
      <xdr:spPr>
        <a:xfrm>
          <a:off x="13893800" y="96824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152400</xdr:rowOff>
    </xdr:from>
    <xdr:to>
      <xdr:col>21</xdr:col>
      <xdr:colOff>412750</xdr:colOff>
      <xdr:row>57</xdr:row>
      <xdr:rowOff>82550</xdr:rowOff>
    </xdr:to>
    <xdr:sp macro="" textlink="">
      <xdr:nvSpPr>
        <xdr:cNvPr id="258" name="フローチャート : 判断 257"/>
        <xdr:cNvSpPr/>
      </xdr:nvSpPr>
      <xdr:spPr>
        <a:xfrm>
          <a:off x="14732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59" name="テキスト ボックス 258"/>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81280</xdr:rowOff>
    </xdr:to>
    <xdr:cxnSp macro="">
      <xdr:nvCxnSpPr>
        <xdr:cNvPr id="260" name="直線コネクタ 259"/>
        <xdr:cNvCxnSpPr/>
      </xdr:nvCxnSpPr>
      <xdr:spPr>
        <a:xfrm>
          <a:off x="13004800" y="9652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61" name="フローチャート : 判断 260"/>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62" name="テキスト ボックス 261"/>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64" name="テキスト ボックス 263"/>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70" name="円/楕円 269"/>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54627</xdr:rowOff>
    </xdr:from>
    <xdr:ext cx="762000" cy="259045"/>
    <xdr:sp macro="" textlink="">
      <xdr:nvSpPr>
        <xdr:cNvPr id="271"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53340</xdr:rowOff>
    </xdr:from>
    <xdr:to>
      <xdr:col>22</xdr:col>
      <xdr:colOff>615950</xdr:colOff>
      <xdr:row>56</xdr:row>
      <xdr:rowOff>154940</xdr:rowOff>
    </xdr:to>
    <xdr:sp macro="" textlink="">
      <xdr:nvSpPr>
        <xdr:cNvPr id="272" name="円/楕円 271"/>
        <xdr:cNvSpPr/>
      </xdr:nvSpPr>
      <xdr:spPr>
        <a:xfrm>
          <a:off x="15621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165117</xdr:rowOff>
    </xdr:from>
    <xdr:ext cx="736600" cy="259045"/>
    <xdr:sp macro="" textlink="">
      <xdr:nvSpPr>
        <xdr:cNvPr id="273" name="テキスト ボックス 272"/>
        <xdr:cNvSpPr txBox="1"/>
      </xdr:nvSpPr>
      <xdr:spPr>
        <a:xfrm>
          <a:off x="15290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74" name="円/楕円 273"/>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5" name="テキスト ボックス 274"/>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6" name="円/楕円 275"/>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7" name="テキスト ボックス 27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78" name="円/楕円 277"/>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79" name="テキスト ボックス 278"/>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67/119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前年度</a:t>
          </a:r>
          <a:r>
            <a:rPr lang="ja-JP" altLang="en-US" sz="1400" b="0" i="0" baseline="0">
              <a:solidFill>
                <a:schemeClr val="dk1"/>
              </a:solidFill>
              <a:effectLst/>
              <a:latin typeface="+mn-ea"/>
              <a:ea typeface="+mn-ea"/>
              <a:cs typeface="+mn-cs"/>
            </a:rPr>
            <a:t>と比較して，</a:t>
          </a:r>
          <a:r>
            <a:rPr lang="en-US" altLang="ja-JP" sz="1400" b="0" i="0" baseline="0">
              <a:solidFill>
                <a:schemeClr val="dk1"/>
              </a:solidFill>
              <a:effectLst/>
              <a:latin typeface="+mn-ea"/>
              <a:ea typeface="+mn-ea"/>
              <a:cs typeface="+mn-cs"/>
            </a:rPr>
            <a:t>0.4</a:t>
          </a:r>
          <a:r>
            <a:rPr lang="ja-JP" altLang="ja-JP" sz="1400" b="0" i="0" baseline="0">
              <a:solidFill>
                <a:schemeClr val="dk1"/>
              </a:solidFill>
              <a:effectLst/>
              <a:latin typeface="+mn-ea"/>
              <a:ea typeface="+mn-ea"/>
              <a:cs typeface="+mn-cs"/>
            </a:rPr>
            <a:t>ポイント減少したが，類似団体平均値を</a:t>
          </a:r>
          <a:r>
            <a:rPr lang="en-US" altLang="ja-JP" sz="1400" b="0" i="0" baseline="0">
              <a:solidFill>
                <a:schemeClr val="dk1"/>
              </a:solidFill>
              <a:effectLst/>
              <a:latin typeface="+mn-ea"/>
              <a:ea typeface="+mn-ea"/>
              <a:cs typeface="+mn-cs"/>
            </a:rPr>
            <a:t>0.7</a:t>
          </a:r>
          <a:r>
            <a:rPr lang="ja-JP" altLang="ja-JP" sz="1400" b="0" i="0" baseline="0">
              <a:solidFill>
                <a:schemeClr val="dk1"/>
              </a:solidFill>
              <a:effectLst/>
              <a:latin typeface="+mn-ea"/>
              <a:ea typeface="+mn-ea"/>
              <a:cs typeface="+mn-cs"/>
            </a:rPr>
            <a:t>ポイント上回っている。今後も，各種補助金の適正化を進めるとともに，公営企業の経営健全化による繰出金の抑制等に努める。</a:t>
          </a:r>
          <a:endParaRPr lang="ja-JP" altLang="ja-JP" sz="1400">
            <a:effectLst/>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124714</xdr:rowOff>
    </xdr:from>
    <xdr:to>
      <xdr:col>24</xdr:col>
      <xdr:colOff>31750</xdr:colOff>
      <xdr:row>39</xdr:row>
      <xdr:rowOff>115570</xdr:rowOff>
    </xdr:to>
    <xdr:cxnSp macro="">
      <xdr:nvCxnSpPr>
        <xdr:cNvPr id="304" name="直線コネクタ 303"/>
        <xdr:cNvCxnSpPr/>
      </xdr:nvCxnSpPr>
      <xdr:spPr>
        <a:xfrm flipV="1">
          <a:off x="16510000" y="5782564"/>
          <a:ext cx="0" cy="1019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87647</xdr:rowOff>
    </xdr:from>
    <xdr:ext cx="762000" cy="259045"/>
    <xdr:sp macro="" textlink="">
      <xdr:nvSpPr>
        <xdr:cNvPr id="305" name="補助費等最小値テキスト"/>
        <xdr:cNvSpPr txBox="1"/>
      </xdr:nvSpPr>
      <xdr:spPr>
        <a:xfrm>
          <a:off x="16598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39</xdr:row>
      <xdr:rowOff>115570</xdr:rowOff>
    </xdr:from>
    <xdr:to>
      <xdr:col>24</xdr:col>
      <xdr:colOff>120650</xdr:colOff>
      <xdr:row>39</xdr:row>
      <xdr:rowOff>115570</xdr:rowOff>
    </xdr:to>
    <xdr:cxnSp macro="">
      <xdr:nvCxnSpPr>
        <xdr:cNvPr id="306" name="直線コネクタ 305"/>
        <xdr:cNvCxnSpPr/>
      </xdr:nvCxnSpPr>
      <xdr:spPr>
        <a:xfrm>
          <a:off x="16421100" y="680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39641</xdr:rowOff>
    </xdr:from>
    <xdr:ext cx="762000" cy="259045"/>
    <xdr:sp macro="" textlink="">
      <xdr:nvSpPr>
        <xdr:cNvPr id="307" name="補助費等最大値テキスト"/>
        <xdr:cNvSpPr txBox="1"/>
      </xdr:nvSpPr>
      <xdr:spPr>
        <a:xfrm>
          <a:off x="16598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124714</xdr:rowOff>
    </xdr:from>
    <xdr:to>
      <xdr:col>24</xdr:col>
      <xdr:colOff>120650</xdr:colOff>
      <xdr:row>33</xdr:row>
      <xdr:rowOff>124714</xdr:rowOff>
    </xdr:to>
    <xdr:cxnSp macro="">
      <xdr:nvCxnSpPr>
        <xdr:cNvPr id="308" name="直線コネクタ 307"/>
        <xdr:cNvCxnSpPr/>
      </xdr:nvCxnSpPr>
      <xdr:spPr>
        <a:xfrm>
          <a:off x="16421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62992</xdr:rowOff>
    </xdr:from>
    <xdr:to>
      <xdr:col>24</xdr:col>
      <xdr:colOff>31750</xdr:colOff>
      <xdr:row>36</xdr:row>
      <xdr:rowOff>81280</xdr:rowOff>
    </xdr:to>
    <xdr:cxnSp macro="">
      <xdr:nvCxnSpPr>
        <xdr:cNvPr id="309" name="直線コネクタ 308"/>
        <xdr:cNvCxnSpPr/>
      </xdr:nvCxnSpPr>
      <xdr:spPr>
        <a:xfrm flipV="1">
          <a:off x="15671800" y="623519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168165</xdr:rowOff>
    </xdr:from>
    <xdr:ext cx="762000" cy="259045"/>
    <xdr:sp macro="" textlink="">
      <xdr:nvSpPr>
        <xdr:cNvPr id="310" name="補助費等平均値テキスト"/>
        <xdr:cNvSpPr txBox="1"/>
      </xdr:nvSpPr>
      <xdr:spPr>
        <a:xfrm>
          <a:off x="16598900" y="5997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11" name="フローチャート : 判断 310"/>
        <xdr:cNvSpPr/>
      </xdr:nvSpPr>
      <xdr:spPr>
        <a:xfrm>
          <a:off x="164592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81280</xdr:rowOff>
    </xdr:from>
    <xdr:to>
      <xdr:col>22</xdr:col>
      <xdr:colOff>565150</xdr:colOff>
      <xdr:row>36</xdr:row>
      <xdr:rowOff>104140</xdr:rowOff>
    </xdr:to>
    <xdr:cxnSp macro="">
      <xdr:nvCxnSpPr>
        <xdr:cNvPr id="312" name="直線コネクタ 311"/>
        <xdr:cNvCxnSpPr/>
      </xdr:nvCxnSpPr>
      <xdr:spPr>
        <a:xfrm flipV="1">
          <a:off x="14782800" y="6253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13" name="フローチャート : 判断 312"/>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14" name="テキスト ボックス 313"/>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104140</xdr:rowOff>
    </xdr:from>
    <xdr:to>
      <xdr:col>21</xdr:col>
      <xdr:colOff>361950</xdr:colOff>
      <xdr:row>36</xdr:row>
      <xdr:rowOff>117856</xdr:rowOff>
    </xdr:to>
    <xdr:cxnSp macro="">
      <xdr:nvCxnSpPr>
        <xdr:cNvPr id="315" name="直線コネクタ 314"/>
        <xdr:cNvCxnSpPr/>
      </xdr:nvCxnSpPr>
      <xdr:spPr>
        <a:xfrm flipV="1">
          <a:off x="13893800" y="62763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169926</xdr:rowOff>
    </xdr:from>
    <xdr:to>
      <xdr:col>21</xdr:col>
      <xdr:colOff>412750</xdr:colOff>
      <xdr:row>36</xdr:row>
      <xdr:rowOff>100076</xdr:rowOff>
    </xdr:to>
    <xdr:sp macro="" textlink="">
      <xdr:nvSpPr>
        <xdr:cNvPr id="316" name="フローチャート : 判断 315"/>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110253</xdr:rowOff>
    </xdr:from>
    <xdr:ext cx="762000" cy="259045"/>
    <xdr:sp macro="" textlink="">
      <xdr:nvSpPr>
        <xdr:cNvPr id="317" name="テキスト ボックス 316"/>
        <xdr:cNvSpPr txBox="1"/>
      </xdr:nvSpPr>
      <xdr:spPr>
        <a:xfrm>
          <a:off x="14401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108712</xdr:rowOff>
    </xdr:from>
    <xdr:to>
      <xdr:col>20</xdr:col>
      <xdr:colOff>158750</xdr:colOff>
      <xdr:row>36</xdr:row>
      <xdr:rowOff>117856</xdr:rowOff>
    </xdr:to>
    <xdr:cxnSp macro="">
      <xdr:nvCxnSpPr>
        <xdr:cNvPr id="318" name="直線コネクタ 317"/>
        <xdr:cNvCxnSpPr/>
      </xdr:nvCxnSpPr>
      <xdr:spPr>
        <a:xfrm>
          <a:off x="13004800" y="62809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9" name="フローチャート : 判断 318"/>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20" name="テキスト ボックス 319"/>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21" name="フローチャート : 判断 320"/>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22" name="テキスト ボックス 321"/>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12192</xdr:rowOff>
    </xdr:from>
    <xdr:to>
      <xdr:col>24</xdr:col>
      <xdr:colOff>82550</xdr:colOff>
      <xdr:row>36</xdr:row>
      <xdr:rowOff>113792</xdr:rowOff>
    </xdr:to>
    <xdr:sp macro="" textlink="">
      <xdr:nvSpPr>
        <xdr:cNvPr id="328" name="円/楕円 327"/>
        <xdr:cNvSpPr/>
      </xdr:nvSpPr>
      <xdr:spPr>
        <a:xfrm>
          <a:off x="16459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155719</xdr:rowOff>
    </xdr:from>
    <xdr:ext cx="762000" cy="259045"/>
    <xdr:sp macro="" textlink="">
      <xdr:nvSpPr>
        <xdr:cNvPr id="329" name="補助費等該当値テキスト"/>
        <xdr:cNvSpPr txBox="1"/>
      </xdr:nvSpPr>
      <xdr:spPr>
        <a:xfrm>
          <a:off x="16598900" y="6156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30480</xdr:rowOff>
    </xdr:from>
    <xdr:to>
      <xdr:col>22</xdr:col>
      <xdr:colOff>615950</xdr:colOff>
      <xdr:row>36</xdr:row>
      <xdr:rowOff>132080</xdr:rowOff>
    </xdr:to>
    <xdr:sp macro="" textlink="">
      <xdr:nvSpPr>
        <xdr:cNvPr id="330" name="円/楕円 329"/>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31" name="テキスト ボックス 330"/>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53340</xdr:rowOff>
    </xdr:from>
    <xdr:to>
      <xdr:col>21</xdr:col>
      <xdr:colOff>412750</xdr:colOff>
      <xdr:row>36</xdr:row>
      <xdr:rowOff>154940</xdr:rowOff>
    </xdr:to>
    <xdr:sp macro="" textlink="">
      <xdr:nvSpPr>
        <xdr:cNvPr id="332" name="円/楕円 331"/>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139717</xdr:rowOff>
    </xdr:from>
    <xdr:ext cx="762000" cy="259045"/>
    <xdr:sp macro="" textlink="">
      <xdr:nvSpPr>
        <xdr:cNvPr id="333" name="テキスト ボックス 332"/>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67056</xdr:rowOff>
    </xdr:from>
    <xdr:to>
      <xdr:col>20</xdr:col>
      <xdr:colOff>209550</xdr:colOff>
      <xdr:row>36</xdr:row>
      <xdr:rowOff>168656</xdr:rowOff>
    </xdr:to>
    <xdr:sp macro="" textlink="">
      <xdr:nvSpPr>
        <xdr:cNvPr id="334" name="円/楕円 333"/>
        <xdr:cNvSpPr/>
      </xdr:nvSpPr>
      <xdr:spPr>
        <a:xfrm>
          <a:off x="13843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153433</xdr:rowOff>
    </xdr:from>
    <xdr:ext cx="762000" cy="259045"/>
    <xdr:sp macro="" textlink="">
      <xdr:nvSpPr>
        <xdr:cNvPr id="335" name="テキスト ボックス 334"/>
        <xdr:cNvSpPr txBox="1"/>
      </xdr:nvSpPr>
      <xdr:spPr>
        <a:xfrm>
          <a:off x="13512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36" name="円/楕円 335"/>
        <xdr:cNvSpPr/>
      </xdr:nvSpPr>
      <xdr:spPr>
        <a:xfrm>
          <a:off x="12954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144289</xdr:rowOff>
    </xdr:from>
    <xdr:ext cx="762000" cy="259045"/>
    <xdr:sp macro="" textlink="">
      <xdr:nvSpPr>
        <xdr:cNvPr id="337" name="テキスト ボックス 336"/>
        <xdr:cNvSpPr txBox="1"/>
      </xdr:nvSpPr>
      <xdr:spPr>
        <a:xfrm>
          <a:off x="12623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40/119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200">
              <a:solidFill>
                <a:schemeClr val="dk1"/>
              </a:solidFill>
              <a:effectLst/>
              <a:latin typeface="+mn-ea"/>
              <a:ea typeface="+mn-ea"/>
              <a:cs typeface="+mn-cs"/>
            </a:rPr>
            <a:t>　</a:t>
          </a:r>
          <a:r>
            <a:rPr lang="ja-JP" altLang="ja-JP" sz="1200" b="0" i="0" baseline="0">
              <a:solidFill>
                <a:schemeClr val="dk1"/>
              </a:solidFill>
              <a:effectLst/>
              <a:latin typeface="+mn-ea"/>
              <a:ea typeface="+mn-ea"/>
              <a:cs typeface="+mn-cs"/>
            </a:rPr>
            <a:t>前年度</a:t>
          </a:r>
          <a:r>
            <a:rPr lang="ja-JP" altLang="en-US" sz="1200" b="0" i="0" baseline="0">
              <a:solidFill>
                <a:schemeClr val="dk1"/>
              </a:solidFill>
              <a:effectLst/>
              <a:latin typeface="+mn-ea"/>
              <a:ea typeface="+mn-ea"/>
              <a:cs typeface="+mn-cs"/>
            </a:rPr>
            <a:t>と比較して，</a:t>
          </a:r>
          <a:r>
            <a:rPr lang="en-US" altLang="ja-JP" sz="1200" b="0" i="0" baseline="0">
              <a:solidFill>
                <a:schemeClr val="dk1"/>
              </a:solidFill>
              <a:effectLst/>
              <a:latin typeface="+mn-ea"/>
              <a:ea typeface="+mn-ea"/>
              <a:cs typeface="+mn-cs"/>
            </a:rPr>
            <a:t>1.3</a:t>
          </a:r>
          <a:r>
            <a:rPr lang="ja-JP" altLang="ja-JP" sz="1200" b="0" i="0" baseline="0">
              <a:solidFill>
                <a:schemeClr val="dk1"/>
              </a:solidFill>
              <a:effectLst/>
              <a:latin typeface="+mn-ea"/>
              <a:ea typeface="+mn-ea"/>
              <a:cs typeface="+mn-cs"/>
            </a:rPr>
            <a:t>ポイント減少したが，これは元利償還金の減少及び経常経費充当一般財源の増加が要因となっている。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臨時財政対策債及び建設地方債発行額の減少により，地方債現在高は年々減少している。</a:t>
          </a:r>
          <a:endParaRPr lang="ja-JP" altLang="ja-JP" sz="1200">
            <a:effectLst/>
            <a:latin typeface="+mn-ea"/>
            <a:ea typeface="+mn-ea"/>
          </a:endParaRPr>
        </a:p>
        <a:p>
          <a:pPr rtl="0" eaLnBrk="1" fontAlgn="auto" latinLnBrk="0" hangingPunct="1"/>
          <a:r>
            <a:rPr lang="ja-JP" altLang="ja-JP" sz="1200" b="0" i="0" baseline="0">
              <a:solidFill>
                <a:schemeClr val="dk1"/>
              </a:solidFill>
              <a:effectLst/>
              <a:latin typeface="+mn-ea"/>
              <a:ea typeface="+mn-ea"/>
              <a:cs typeface="+mn-cs"/>
            </a:rPr>
            <a:t>　今後は，保育施設整備事業や公共施設再編整備事業等に伴う地方債の</a:t>
          </a:r>
          <a:r>
            <a:rPr lang="ja-JP" altLang="en-US" sz="1200" b="0" i="0" baseline="0">
              <a:solidFill>
                <a:schemeClr val="dk1"/>
              </a:solidFill>
              <a:effectLst/>
              <a:latin typeface="+mn-ea"/>
              <a:ea typeface="+mn-ea"/>
              <a:cs typeface="+mn-cs"/>
            </a:rPr>
            <a:t>発行の</a:t>
          </a:r>
          <a:r>
            <a:rPr lang="ja-JP" altLang="ja-JP" sz="1200" b="0" i="0" baseline="0">
              <a:solidFill>
                <a:schemeClr val="dk1"/>
              </a:solidFill>
              <a:effectLst/>
              <a:latin typeface="+mn-ea"/>
              <a:ea typeface="+mn-ea"/>
              <a:cs typeface="+mn-cs"/>
            </a:rPr>
            <a:t>増加が</a:t>
          </a:r>
          <a:r>
            <a:rPr lang="ja-JP" altLang="en-US" sz="1200" b="0" i="0" baseline="0">
              <a:solidFill>
                <a:schemeClr val="dk1"/>
              </a:solidFill>
              <a:effectLst/>
              <a:latin typeface="+mn-ea"/>
              <a:ea typeface="+mn-ea"/>
              <a:cs typeface="+mn-cs"/>
            </a:rPr>
            <a:t>懸念され</a:t>
          </a:r>
          <a:r>
            <a:rPr lang="ja-JP" altLang="ja-JP" sz="1200" b="0" i="0" baseline="0">
              <a:solidFill>
                <a:schemeClr val="dk1"/>
              </a:solidFill>
              <a:effectLst/>
              <a:latin typeface="+mn-ea"/>
              <a:ea typeface="+mn-ea"/>
              <a:cs typeface="+mn-cs"/>
            </a:rPr>
            <a:t>るものの，事業の計画的執行により</a:t>
          </a:r>
          <a:r>
            <a:rPr lang="ja-JP" altLang="en-US" sz="1200" b="0" i="0" baseline="0">
              <a:solidFill>
                <a:schemeClr val="dk1"/>
              </a:solidFill>
              <a:effectLst/>
              <a:latin typeface="+mn-ea"/>
              <a:ea typeface="+mn-ea"/>
              <a:cs typeface="+mn-cs"/>
            </a:rPr>
            <a:t>発行</a:t>
          </a:r>
          <a:r>
            <a:rPr lang="ja-JP" altLang="ja-JP" sz="1200" b="0" i="0" baseline="0">
              <a:solidFill>
                <a:schemeClr val="dk1"/>
              </a:solidFill>
              <a:effectLst/>
              <a:latin typeface="+mn-ea"/>
              <a:ea typeface="+mn-ea"/>
              <a:cs typeface="+mn-cs"/>
            </a:rPr>
            <a:t>を抑制し，地方債現在高の削減及び公債費の抑制に努める。</a:t>
          </a:r>
          <a:endParaRPr lang="ja-JP" altLang="ja-JP" sz="1200">
            <a:effectLst/>
            <a:latin typeface="+mn-ea"/>
            <a:ea typeface="+mn-ea"/>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xdr:rowOff>
    </xdr:from>
    <xdr:to>
      <xdr:col>7</xdr:col>
      <xdr:colOff>15875</xdr:colOff>
      <xdr:row>80</xdr:row>
      <xdr:rowOff>111761</xdr:rowOff>
    </xdr:to>
    <xdr:cxnSp macro="">
      <xdr:nvCxnSpPr>
        <xdr:cNvPr id="364" name="直線コネクタ 363"/>
        <xdr:cNvCxnSpPr/>
      </xdr:nvCxnSpPr>
      <xdr:spPr>
        <a:xfrm flipV="1">
          <a:off x="4826000" y="12700000"/>
          <a:ext cx="0" cy="1127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83838</xdr:rowOff>
    </xdr:from>
    <xdr:ext cx="762000" cy="259045"/>
    <xdr:sp macro="" textlink="">
      <xdr:nvSpPr>
        <xdr:cNvPr id="365" name="公債費最小値テキスト"/>
        <xdr:cNvSpPr txBox="1"/>
      </xdr:nvSpPr>
      <xdr:spPr>
        <a:xfrm>
          <a:off x="4914900" y="1379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69.2</a:t>
          </a:r>
          <a:endParaRPr kumimoji="1" lang="ja-JP" altLang="en-US" sz="1000" b="1">
            <a:latin typeface="ＭＳ Ｐゴシック"/>
          </a:endParaRPr>
        </a:p>
      </xdr:txBody>
    </xdr:sp>
    <xdr:clientData/>
  </xdr:oneCellAnchor>
  <xdr:twoCellAnchor>
    <xdr:from>
      <xdr:col>6</xdr:col>
      <xdr:colOff>612775</xdr:colOff>
      <xdr:row>80</xdr:row>
      <xdr:rowOff>111761</xdr:rowOff>
    </xdr:from>
    <xdr:to>
      <xdr:col>7</xdr:col>
      <xdr:colOff>104775</xdr:colOff>
      <xdr:row>80</xdr:row>
      <xdr:rowOff>111761</xdr:rowOff>
    </xdr:to>
    <xdr:cxnSp macro="">
      <xdr:nvCxnSpPr>
        <xdr:cNvPr id="366" name="直線コネクタ 365"/>
        <xdr:cNvCxnSpPr/>
      </xdr:nvCxnSpPr>
      <xdr:spPr>
        <a:xfrm>
          <a:off x="4737100" y="1382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99077</xdr:rowOff>
    </xdr:from>
    <xdr:ext cx="762000" cy="259045"/>
    <xdr:sp macro="" textlink="">
      <xdr:nvSpPr>
        <xdr:cNvPr id="367" name="公債費最大値テキスト"/>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74</xdr:row>
      <xdr:rowOff>12700</xdr:rowOff>
    </xdr:from>
    <xdr:to>
      <xdr:col>7</xdr:col>
      <xdr:colOff>104775</xdr:colOff>
      <xdr:row>74</xdr:row>
      <xdr:rowOff>12700</xdr:rowOff>
    </xdr:to>
    <xdr:cxnSp macro="">
      <xdr:nvCxnSpPr>
        <xdr:cNvPr id="368" name="直線コネクタ 367"/>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153670</xdr:rowOff>
    </xdr:from>
    <xdr:to>
      <xdr:col>7</xdr:col>
      <xdr:colOff>15875</xdr:colOff>
      <xdr:row>75</xdr:row>
      <xdr:rowOff>6985</xdr:rowOff>
    </xdr:to>
    <xdr:cxnSp macro="">
      <xdr:nvCxnSpPr>
        <xdr:cNvPr id="369" name="直線コネクタ 368"/>
        <xdr:cNvCxnSpPr/>
      </xdr:nvCxnSpPr>
      <xdr:spPr>
        <a:xfrm flipV="1">
          <a:off x="3987800" y="12840970"/>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114952</xdr:rowOff>
    </xdr:from>
    <xdr:ext cx="762000" cy="259045"/>
    <xdr:sp macro="" textlink="">
      <xdr:nvSpPr>
        <xdr:cNvPr id="370" name="公債費平均値テキスト"/>
        <xdr:cNvSpPr txBox="1"/>
      </xdr:nvSpPr>
      <xdr:spPr>
        <a:xfrm>
          <a:off x="4914900" y="12802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142875</xdr:rowOff>
    </xdr:from>
    <xdr:to>
      <xdr:col>7</xdr:col>
      <xdr:colOff>66675</xdr:colOff>
      <xdr:row>75</xdr:row>
      <xdr:rowOff>73025</xdr:rowOff>
    </xdr:to>
    <xdr:sp macro="" textlink="">
      <xdr:nvSpPr>
        <xdr:cNvPr id="371" name="フローチャート : 判断 370"/>
        <xdr:cNvSpPr/>
      </xdr:nvSpPr>
      <xdr:spPr>
        <a:xfrm>
          <a:off x="4775200" y="1283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3175</xdr:rowOff>
    </xdr:from>
    <xdr:to>
      <xdr:col>5</xdr:col>
      <xdr:colOff>549275</xdr:colOff>
      <xdr:row>75</xdr:row>
      <xdr:rowOff>6985</xdr:rowOff>
    </xdr:to>
    <xdr:cxnSp macro="">
      <xdr:nvCxnSpPr>
        <xdr:cNvPr id="372" name="直線コネクタ 371"/>
        <xdr:cNvCxnSpPr/>
      </xdr:nvCxnSpPr>
      <xdr:spPr>
        <a:xfrm>
          <a:off x="3098800" y="1286192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146685</xdr:rowOff>
    </xdr:from>
    <xdr:to>
      <xdr:col>5</xdr:col>
      <xdr:colOff>600075</xdr:colOff>
      <xdr:row>75</xdr:row>
      <xdr:rowOff>76835</xdr:rowOff>
    </xdr:to>
    <xdr:sp macro="" textlink="">
      <xdr:nvSpPr>
        <xdr:cNvPr id="373" name="フローチャート : 判断 372"/>
        <xdr:cNvSpPr/>
      </xdr:nvSpPr>
      <xdr:spPr>
        <a:xfrm>
          <a:off x="39370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61612</xdr:rowOff>
    </xdr:from>
    <xdr:ext cx="736600" cy="259045"/>
    <xdr:sp macro="" textlink="">
      <xdr:nvSpPr>
        <xdr:cNvPr id="374" name="テキスト ボックス 373"/>
        <xdr:cNvSpPr txBox="1"/>
      </xdr:nvSpPr>
      <xdr:spPr>
        <a:xfrm>
          <a:off x="3606800" y="1292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3175</xdr:rowOff>
    </xdr:from>
    <xdr:to>
      <xdr:col>4</xdr:col>
      <xdr:colOff>346075</xdr:colOff>
      <xdr:row>75</xdr:row>
      <xdr:rowOff>12700</xdr:rowOff>
    </xdr:to>
    <xdr:cxnSp macro="">
      <xdr:nvCxnSpPr>
        <xdr:cNvPr id="375" name="直線コネクタ 374"/>
        <xdr:cNvCxnSpPr/>
      </xdr:nvCxnSpPr>
      <xdr:spPr>
        <a:xfrm flipV="1">
          <a:off x="2209800" y="128619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148590</xdr:rowOff>
    </xdr:from>
    <xdr:to>
      <xdr:col>4</xdr:col>
      <xdr:colOff>396875</xdr:colOff>
      <xdr:row>75</xdr:row>
      <xdr:rowOff>78740</xdr:rowOff>
    </xdr:to>
    <xdr:sp macro="" textlink="">
      <xdr:nvSpPr>
        <xdr:cNvPr id="376" name="フローチャート : 判断 375"/>
        <xdr:cNvSpPr/>
      </xdr:nvSpPr>
      <xdr:spPr>
        <a:xfrm>
          <a:off x="3048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63517</xdr:rowOff>
    </xdr:from>
    <xdr:ext cx="762000" cy="259045"/>
    <xdr:sp macro="" textlink="">
      <xdr:nvSpPr>
        <xdr:cNvPr id="377" name="テキスト ボックス 376"/>
        <xdr:cNvSpPr txBox="1"/>
      </xdr:nvSpPr>
      <xdr:spPr>
        <a:xfrm>
          <a:off x="2717800" y="12922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6985</xdr:rowOff>
    </xdr:from>
    <xdr:to>
      <xdr:col>3</xdr:col>
      <xdr:colOff>142875</xdr:colOff>
      <xdr:row>75</xdr:row>
      <xdr:rowOff>12700</xdr:rowOff>
    </xdr:to>
    <xdr:cxnSp macro="">
      <xdr:nvCxnSpPr>
        <xdr:cNvPr id="378" name="直線コネクタ 377"/>
        <xdr:cNvCxnSpPr/>
      </xdr:nvCxnSpPr>
      <xdr:spPr>
        <a:xfrm>
          <a:off x="1320800" y="128657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9" name="フローチャート : 判断 378"/>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71137</xdr:rowOff>
    </xdr:from>
    <xdr:ext cx="762000" cy="259045"/>
    <xdr:sp macro="" textlink="">
      <xdr:nvSpPr>
        <xdr:cNvPr id="380" name="テキスト ボックス 379"/>
        <xdr:cNvSpPr txBox="1"/>
      </xdr:nvSpPr>
      <xdr:spPr>
        <a:xfrm>
          <a:off x="1828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161925</xdr:rowOff>
    </xdr:from>
    <xdr:to>
      <xdr:col>1</xdr:col>
      <xdr:colOff>676275</xdr:colOff>
      <xdr:row>75</xdr:row>
      <xdr:rowOff>92075</xdr:rowOff>
    </xdr:to>
    <xdr:sp macro="" textlink="">
      <xdr:nvSpPr>
        <xdr:cNvPr id="381" name="フローチャート : 判断 380"/>
        <xdr:cNvSpPr/>
      </xdr:nvSpPr>
      <xdr:spPr>
        <a:xfrm>
          <a:off x="1270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76852</xdr:rowOff>
    </xdr:from>
    <xdr:ext cx="762000" cy="259045"/>
    <xdr:sp macro="" textlink="">
      <xdr:nvSpPr>
        <xdr:cNvPr id="382" name="テキスト ボックス 381"/>
        <xdr:cNvSpPr txBox="1"/>
      </xdr:nvSpPr>
      <xdr:spPr>
        <a:xfrm>
          <a:off x="939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74</xdr:row>
      <xdr:rowOff>102870</xdr:rowOff>
    </xdr:from>
    <xdr:to>
      <xdr:col>7</xdr:col>
      <xdr:colOff>66675</xdr:colOff>
      <xdr:row>75</xdr:row>
      <xdr:rowOff>33020</xdr:rowOff>
    </xdr:to>
    <xdr:sp macro="" textlink="">
      <xdr:nvSpPr>
        <xdr:cNvPr id="388" name="円/楕円 387"/>
        <xdr:cNvSpPr/>
      </xdr:nvSpPr>
      <xdr:spPr>
        <a:xfrm>
          <a:off x="47752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119397</xdr:rowOff>
    </xdr:from>
    <xdr:ext cx="762000" cy="259045"/>
    <xdr:sp macro="" textlink="">
      <xdr:nvSpPr>
        <xdr:cNvPr id="389" name="公債費該当値テキスト"/>
        <xdr:cNvSpPr txBox="1"/>
      </xdr:nvSpPr>
      <xdr:spPr>
        <a:xfrm>
          <a:off x="49149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127635</xdr:rowOff>
    </xdr:from>
    <xdr:to>
      <xdr:col>5</xdr:col>
      <xdr:colOff>600075</xdr:colOff>
      <xdr:row>75</xdr:row>
      <xdr:rowOff>57785</xdr:rowOff>
    </xdr:to>
    <xdr:sp macro="" textlink="">
      <xdr:nvSpPr>
        <xdr:cNvPr id="390" name="円/楕円 389"/>
        <xdr:cNvSpPr/>
      </xdr:nvSpPr>
      <xdr:spPr>
        <a:xfrm>
          <a:off x="3937000" y="1281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67962</xdr:rowOff>
    </xdr:from>
    <xdr:ext cx="736600" cy="259045"/>
    <xdr:sp macro="" textlink="">
      <xdr:nvSpPr>
        <xdr:cNvPr id="391" name="テキスト ボックス 390"/>
        <xdr:cNvSpPr txBox="1"/>
      </xdr:nvSpPr>
      <xdr:spPr>
        <a:xfrm>
          <a:off x="3606800" y="12583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123825</xdr:rowOff>
    </xdr:from>
    <xdr:to>
      <xdr:col>4</xdr:col>
      <xdr:colOff>396875</xdr:colOff>
      <xdr:row>75</xdr:row>
      <xdr:rowOff>53975</xdr:rowOff>
    </xdr:to>
    <xdr:sp macro="" textlink="">
      <xdr:nvSpPr>
        <xdr:cNvPr id="392" name="円/楕円 391"/>
        <xdr:cNvSpPr/>
      </xdr:nvSpPr>
      <xdr:spPr>
        <a:xfrm>
          <a:off x="3048000" y="1281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64152</xdr:rowOff>
    </xdr:from>
    <xdr:ext cx="762000" cy="259045"/>
    <xdr:sp macro="" textlink="">
      <xdr:nvSpPr>
        <xdr:cNvPr id="393" name="テキスト ボックス 392"/>
        <xdr:cNvSpPr txBox="1"/>
      </xdr:nvSpPr>
      <xdr:spPr>
        <a:xfrm>
          <a:off x="2717800" y="125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133350</xdr:rowOff>
    </xdr:from>
    <xdr:to>
      <xdr:col>3</xdr:col>
      <xdr:colOff>193675</xdr:colOff>
      <xdr:row>75</xdr:row>
      <xdr:rowOff>63500</xdr:rowOff>
    </xdr:to>
    <xdr:sp macro="" textlink="">
      <xdr:nvSpPr>
        <xdr:cNvPr id="394" name="円/楕円 393"/>
        <xdr:cNvSpPr/>
      </xdr:nvSpPr>
      <xdr:spPr>
        <a:xfrm>
          <a:off x="2159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73677</xdr:rowOff>
    </xdr:from>
    <xdr:ext cx="762000" cy="259045"/>
    <xdr:sp macro="" textlink="">
      <xdr:nvSpPr>
        <xdr:cNvPr id="395" name="テキスト ボックス 394"/>
        <xdr:cNvSpPr txBox="1"/>
      </xdr:nvSpPr>
      <xdr:spPr>
        <a:xfrm>
          <a:off x="1828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127635</xdr:rowOff>
    </xdr:from>
    <xdr:to>
      <xdr:col>1</xdr:col>
      <xdr:colOff>676275</xdr:colOff>
      <xdr:row>75</xdr:row>
      <xdr:rowOff>57785</xdr:rowOff>
    </xdr:to>
    <xdr:sp macro="" textlink="">
      <xdr:nvSpPr>
        <xdr:cNvPr id="396" name="円/楕円 395"/>
        <xdr:cNvSpPr/>
      </xdr:nvSpPr>
      <xdr:spPr>
        <a:xfrm>
          <a:off x="1270000" y="1281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67962</xdr:rowOff>
    </xdr:from>
    <xdr:ext cx="762000" cy="259045"/>
    <xdr:sp macro="" textlink="">
      <xdr:nvSpPr>
        <xdr:cNvPr id="397" name="テキスト ボックス 396"/>
        <xdr:cNvSpPr txBox="1"/>
      </xdr:nvSpPr>
      <xdr:spPr>
        <a:xfrm>
          <a:off x="939800" y="1258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73/119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b="0" i="0" baseline="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前年度</a:t>
          </a:r>
          <a:r>
            <a:rPr lang="ja-JP" altLang="en-US" sz="1400" b="0" i="0" baseline="0">
              <a:solidFill>
                <a:schemeClr val="dk1"/>
              </a:solidFill>
              <a:effectLst/>
              <a:latin typeface="+mn-ea"/>
              <a:ea typeface="+mn-ea"/>
              <a:cs typeface="+mn-cs"/>
            </a:rPr>
            <a:t>と比較して，</a:t>
          </a:r>
          <a:r>
            <a:rPr lang="en-US" altLang="ja-JP" sz="1400" b="0" i="0" baseline="0">
              <a:solidFill>
                <a:schemeClr val="dk1"/>
              </a:solidFill>
              <a:effectLst/>
              <a:latin typeface="+mn-ea"/>
              <a:ea typeface="+mn-ea"/>
              <a:cs typeface="+mn-cs"/>
            </a:rPr>
            <a:t>0.8</a:t>
          </a:r>
          <a:r>
            <a:rPr lang="ja-JP" altLang="ja-JP" sz="1400" b="0" i="0" baseline="0">
              <a:solidFill>
                <a:schemeClr val="dk1"/>
              </a:solidFill>
              <a:effectLst/>
              <a:latin typeface="+mn-ea"/>
              <a:ea typeface="+mn-ea"/>
              <a:cs typeface="+mn-cs"/>
            </a:rPr>
            <a:t>ポイント</a:t>
          </a:r>
          <a:r>
            <a:rPr lang="ja-JP" altLang="en-US" sz="1400" b="0" i="0" baseline="0">
              <a:solidFill>
                <a:schemeClr val="dk1"/>
              </a:solidFill>
              <a:effectLst/>
              <a:latin typeface="+mn-ea"/>
              <a:ea typeface="+mn-ea"/>
              <a:cs typeface="+mn-cs"/>
            </a:rPr>
            <a:t>増加</a:t>
          </a:r>
          <a:r>
            <a:rPr lang="ja-JP" altLang="ja-JP" sz="1400" b="0" i="0" baseline="0">
              <a:solidFill>
                <a:schemeClr val="dk1"/>
              </a:solidFill>
              <a:effectLst/>
              <a:latin typeface="+mn-ea"/>
              <a:ea typeface="+mn-ea"/>
              <a:cs typeface="+mn-cs"/>
            </a:rPr>
            <a:t>していて，類似団体平均値を</a:t>
          </a:r>
          <a:r>
            <a:rPr lang="en-US" altLang="ja-JP" sz="1400" b="0" i="0" baseline="0">
              <a:solidFill>
                <a:schemeClr val="dk1"/>
              </a:solidFill>
              <a:effectLst/>
              <a:latin typeface="+mn-ea"/>
              <a:ea typeface="+mn-ea"/>
              <a:cs typeface="+mn-cs"/>
            </a:rPr>
            <a:t>2.1</a:t>
          </a:r>
          <a:r>
            <a:rPr lang="ja-JP" altLang="ja-JP" sz="1400" b="0" i="0" baseline="0">
              <a:solidFill>
                <a:schemeClr val="dk1"/>
              </a:solidFill>
              <a:effectLst/>
              <a:latin typeface="+mn-ea"/>
              <a:ea typeface="+mn-ea"/>
              <a:cs typeface="+mn-cs"/>
            </a:rPr>
            <a:t>ポイント</a:t>
          </a:r>
          <a:r>
            <a:rPr lang="ja-JP" altLang="en-US" sz="1400" b="0" i="0" baseline="0">
              <a:solidFill>
                <a:schemeClr val="dk1"/>
              </a:solidFill>
              <a:effectLst/>
              <a:latin typeface="+mn-ea"/>
              <a:ea typeface="+mn-ea"/>
              <a:cs typeface="+mn-cs"/>
            </a:rPr>
            <a:t>上</a:t>
          </a:r>
          <a:r>
            <a:rPr lang="ja-JP" altLang="ja-JP" sz="1400" b="0" i="0" baseline="0">
              <a:solidFill>
                <a:schemeClr val="dk1"/>
              </a:solidFill>
              <a:effectLst/>
              <a:latin typeface="+mn-ea"/>
              <a:ea typeface="+mn-ea"/>
              <a:cs typeface="+mn-cs"/>
            </a:rPr>
            <a:t>回っている。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今後も高齢化が進む中で，介護給付費や医療給付費の増加等はあるが，抑制に努めるとともに，公営事業への繰出金も健全化に努めることにより，抑制を図る。</a:t>
          </a:r>
          <a:endParaRPr lang="ja-JP" altLang="ja-JP" sz="1400">
            <a:effectLst/>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124713</xdr:rowOff>
    </xdr:to>
    <xdr:cxnSp macro="">
      <xdr:nvCxnSpPr>
        <xdr:cNvPr id="423" name="直線コネクタ 422"/>
        <xdr:cNvCxnSpPr/>
      </xdr:nvCxnSpPr>
      <xdr:spPr>
        <a:xfrm flipV="1">
          <a:off x="16510000" y="12654280"/>
          <a:ext cx="0" cy="135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96790</xdr:rowOff>
    </xdr:from>
    <xdr:ext cx="762000" cy="259045"/>
    <xdr:sp macro="" textlink="">
      <xdr:nvSpPr>
        <xdr:cNvPr id="424" name="公債費以外最小値テキスト"/>
        <xdr:cNvSpPr txBox="1"/>
      </xdr:nvSpPr>
      <xdr:spPr>
        <a:xfrm>
          <a:off x="16598900" y="1398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81.2</a:t>
          </a:r>
          <a:endParaRPr kumimoji="1" lang="ja-JP" altLang="en-US" sz="1000" b="1">
            <a:latin typeface="ＭＳ Ｐゴシック"/>
          </a:endParaRPr>
        </a:p>
      </xdr:txBody>
    </xdr:sp>
    <xdr:clientData/>
  </xdr:oneCellAnchor>
  <xdr:twoCellAnchor>
    <xdr:from>
      <xdr:col>23</xdr:col>
      <xdr:colOff>628650</xdr:colOff>
      <xdr:row>81</xdr:row>
      <xdr:rowOff>124713</xdr:rowOff>
    </xdr:from>
    <xdr:to>
      <xdr:col>24</xdr:col>
      <xdr:colOff>120650</xdr:colOff>
      <xdr:row>81</xdr:row>
      <xdr:rowOff>124713</xdr:rowOff>
    </xdr:to>
    <xdr:cxnSp macro="">
      <xdr:nvCxnSpPr>
        <xdr:cNvPr id="425" name="直線コネクタ 424"/>
        <xdr:cNvCxnSpPr/>
      </xdr:nvCxnSpPr>
      <xdr:spPr>
        <a:xfrm>
          <a:off x="16421100" y="1401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6"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7" name="直線コネクタ 426"/>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159004</xdr:rowOff>
    </xdr:from>
    <xdr:to>
      <xdr:col>24</xdr:col>
      <xdr:colOff>31750</xdr:colOff>
      <xdr:row>79</xdr:row>
      <xdr:rowOff>24130</xdr:rowOff>
    </xdr:to>
    <xdr:cxnSp macro="">
      <xdr:nvCxnSpPr>
        <xdr:cNvPr id="428" name="直線コネクタ 427"/>
        <xdr:cNvCxnSpPr/>
      </xdr:nvCxnSpPr>
      <xdr:spPr>
        <a:xfrm>
          <a:off x="15671800" y="1353210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65295</xdr:rowOff>
    </xdr:from>
    <xdr:ext cx="762000" cy="259045"/>
    <xdr:sp macro="" textlink="">
      <xdr:nvSpPr>
        <xdr:cNvPr id="429" name="公債費以外平均値テキスト"/>
        <xdr:cNvSpPr txBox="1"/>
      </xdr:nvSpPr>
      <xdr:spPr>
        <a:xfrm>
          <a:off x="16598900" y="13266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30" name="フローチャート : 判断 429"/>
        <xdr:cNvSpPr/>
      </xdr:nvSpPr>
      <xdr:spPr>
        <a:xfrm>
          <a:off x="164592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159004</xdr:rowOff>
    </xdr:from>
    <xdr:to>
      <xdr:col>22</xdr:col>
      <xdr:colOff>565150</xdr:colOff>
      <xdr:row>78</xdr:row>
      <xdr:rowOff>159004</xdr:rowOff>
    </xdr:to>
    <xdr:cxnSp macro="">
      <xdr:nvCxnSpPr>
        <xdr:cNvPr id="431" name="直線コネクタ 430"/>
        <xdr:cNvCxnSpPr/>
      </xdr:nvCxnSpPr>
      <xdr:spPr>
        <a:xfrm>
          <a:off x="14782800" y="135321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94487</xdr:rowOff>
    </xdr:from>
    <xdr:to>
      <xdr:col>22</xdr:col>
      <xdr:colOff>615950</xdr:colOff>
      <xdr:row>79</xdr:row>
      <xdr:rowOff>24637</xdr:rowOff>
    </xdr:to>
    <xdr:sp macro="" textlink="">
      <xdr:nvSpPr>
        <xdr:cNvPr id="432" name="フローチャート : 判断 431"/>
        <xdr:cNvSpPr/>
      </xdr:nvSpPr>
      <xdr:spPr>
        <a:xfrm>
          <a:off x="15621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34814</xdr:rowOff>
    </xdr:from>
    <xdr:ext cx="736600" cy="259045"/>
    <xdr:sp macro="" textlink="">
      <xdr:nvSpPr>
        <xdr:cNvPr id="433" name="テキスト ボックス 432"/>
        <xdr:cNvSpPr txBox="1"/>
      </xdr:nvSpPr>
      <xdr:spPr>
        <a:xfrm>
          <a:off x="15290800" y="13236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159004</xdr:rowOff>
    </xdr:from>
    <xdr:to>
      <xdr:col>21</xdr:col>
      <xdr:colOff>361950</xdr:colOff>
      <xdr:row>79</xdr:row>
      <xdr:rowOff>69850</xdr:rowOff>
    </xdr:to>
    <xdr:cxnSp macro="">
      <xdr:nvCxnSpPr>
        <xdr:cNvPr id="434" name="直線コネクタ 433"/>
        <xdr:cNvCxnSpPr/>
      </xdr:nvCxnSpPr>
      <xdr:spPr>
        <a:xfrm flipV="1">
          <a:off x="13893800" y="1353210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25908</xdr:rowOff>
    </xdr:from>
    <xdr:to>
      <xdr:col>21</xdr:col>
      <xdr:colOff>412750</xdr:colOff>
      <xdr:row>78</xdr:row>
      <xdr:rowOff>127508</xdr:rowOff>
    </xdr:to>
    <xdr:sp macro="" textlink="">
      <xdr:nvSpPr>
        <xdr:cNvPr id="435" name="フローチャート : 判断 434"/>
        <xdr:cNvSpPr/>
      </xdr:nvSpPr>
      <xdr:spPr>
        <a:xfrm>
          <a:off x="14732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137685</xdr:rowOff>
    </xdr:from>
    <xdr:ext cx="762000" cy="259045"/>
    <xdr:sp macro="" textlink="">
      <xdr:nvSpPr>
        <xdr:cNvPr id="436" name="テキスト ボックス 435"/>
        <xdr:cNvSpPr txBox="1"/>
      </xdr:nvSpPr>
      <xdr:spPr>
        <a:xfrm>
          <a:off x="14401800" y="1316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65278</xdr:rowOff>
    </xdr:from>
    <xdr:to>
      <xdr:col>20</xdr:col>
      <xdr:colOff>158750</xdr:colOff>
      <xdr:row>79</xdr:row>
      <xdr:rowOff>69850</xdr:rowOff>
    </xdr:to>
    <xdr:cxnSp macro="">
      <xdr:nvCxnSpPr>
        <xdr:cNvPr id="437" name="直線コネクタ 436"/>
        <xdr:cNvCxnSpPr/>
      </xdr:nvCxnSpPr>
      <xdr:spPr>
        <a:xfrm>
          <a:off x="13004800" y="136098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48768</xdr:rowOff>
    </xdr:from>
    <xdr:to>
      <xdr:col>20</xdr:col>
      <xdr:colOff>209550</xdr:colOff>
      <xdr:row>78</xdr:row>
      <xdr:rowOff>150368</xdr:rowOff>
    </xdr:to>
    <xdr:sp macro="" textlink="">
      <xdr:nvSpPr>
        <xdr:cNvPr id="438" name="フローチャート : 判断 437"/>
        <xdr:cNvSpPr/>
      </xdr:nvSpPr>
      <xdr:spPr>
        <a:xfrm>
          <a:off x="13843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160545</xdr:rowOff>
    </xdr:from>
    <xdr:ext cx="762000" cy="259045"/>
    <xdr:sp macro="" textlink="">
      <xdr:nvSpPr>
        <xdr:cNvPr id="439" name="テキスト ボックス 438"/>
        <xdr:cNvSpPr txBox="1"/>
      </xdr:nvSpPr>
      <xdr:spPr>
        <a:xfrm>
          <a:off x="13512800" y="13190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7620</xdr:rowOff>
    </xdr:from>
    <xdr:to>
      <xdr:col>19</xdr:col>
      <xdr:colOff>6350</xdr:colOff>
      <xdr:row>78</xdr:row>
      <xdr:rowOff>109220</xdr:rowOff>
    </xdr:to>
    <xdr:sp macro="" textlink="">
      <xdr:nvSpPr>
        <xdr:cNvPr id="440" name="フローチャート : 判断 439"/>
        <xdr:cNvSpPr/>
      </xdr:nvSpPr>
      <xdr:spPr>
        <a:xfrm>
          <a:off x="12954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119397</xdr:rowOff>
    </xdr:from>
    <xdr:ext cx="762000" cy="259045"/>
    <xdr:sp macro="" textlink="">
      <xdr:nvSpPr>
        <xdr:cNvPr id="441" name="テキスト ボックス 440"/>
        <xdr:cNvSpPr txBox="1"/>
      </xdr:nvSpPr>
      <xdr:spPr>
        <a:xfrm>
          <a:off x="12623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144780</xdr:rowOff>
    </xdr:from>
    <xdr:to>
      <xdr:col>24</xdr:col>
      <xdr:colOff>82550</xdr:colOff>
      <xdr:row>79</xdr:row>
      <xdr:rowOff>74930</xdr:rowOff>
    </xdr:to>
    <xdr:sp macro="" textlink="">
      <xdr:nvSpPr>
        <xdr:cNvPr id="447" name="円/楕円 446"/>
        <xdr:cNvSpPr/>
      </xdr:nvSpPr>
      <xdr:spPr>
        <a:xfrm>
          <a:off x="16459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116857</xdr:rowOff>
    </xdr:from>
    <xdr:ext cx="762000" cy="259045"/>
    <xdr:sp macro="" textlink="">
      <xdr:nvSpPr>
        <xdr:cNvPr id="448" name="公債費以外該当値テキスト"/>
        <xdr:cNvSpPr txBox="1"/>
      </xdr:nvSpPr>
      <xdr:spPr>
        <a:xfrm>
          <a:off x="165989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108204</xdr:rowOff>
    </xdr:from>
    <xdr:to>
      <xdr:col>22</xdr:col>
      <xdr:colOff>615950</xdr:colOff>
      <xdr:row>79</xdr:row>
      <xdr:rowOff>38354</xdr:rowOff>
    </xdr:to>
    <xdr:sp macro="" textlink="">
      <xdr:nvSpPr>
        <xdr:cNvPr id="449" name="円/楕円 448"/>
        <xdr:cNvSpPr/>
      </xdr:nvSpPr>
      <xdr:spPr>
        <a:xfrm>
          <a:off x="15621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23131</xdr:rowOff>
    </xdr:from>
    <xdr:ext cx="736600" cy="259045"/>
    <xdr:sp macro="" textlink="">
      <xdr:nvSpPr>
        <xdr:cNvPr id="450" name="テキスト ボックス 449"/>
        <xdr:cNvSpPr txBox="1"/>
      </xdr:nvSpPr>
      <xdr:spPr>
        <a:xfrm>
          <a:off x="15290800" y="13567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108204</xdr:rowOff>
    </xdr:from>
    <xdr:to>
      <xdr:col>21</xdr:col>
      <xdr:colOff>412750</xdr:colOff>
      <xdr:row>79</xdr:row>
      <xdr:rowOff>38354</xdr:rowOff>
    </xdr:to>
    <xdr:sp macro="" textlink="">
      <xdr:nvSpPr>
        <xdr:cNvPr id="451" name="円/楕円 450"/>
        <xdr:cNvSpPr/>
      </xdr:nvSpPr>
      <xdr:spPr>
        <a:xfrm>
          <a:off x="14732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23131</xdr:rowOff>
    </xdr:from>
    <xdr:ext cx="762000" cy="259045"/>
    <xdr:sp macro="" textlink="">
      <xdr:nvSpPr>
        <xdr:cNvPr id="452" name="テキスト ボックス 451"/>
        <xdr:cNvSpPr txBox="1"/>
      </xdr:nvSpPr>
      <xdr:spPr>
        <a:xfrm>
          <a:off x="14401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19050</xdr:rowOff>
    </xdr:from>
    <xdr:to>
      <xdr:col>20</xdr:col>
      <xdr:colOff>209550</xdr:colOff>
      <xdr:row>79</xdr:row>
      <xdr:rowOff>120650</xdr:rowOff>
    </xdr:to>
    <xdr:sp macro="" textlink="">
      <xdr:nvSpPr>
        <xdr:cNvPr id="453" name="円/楕円 452"/>
        <xdr:cNvSpPr/>
      </xdr:nvSpPr>
      <xdr:spPr>
        <a:xfrm>
          <a:off x="13843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105427</xdr:rowOff>
    </xdr:from>
    <xdr:ext cx="762000" cy="259045"/>
    <xdr:sp macro="" textlink="">
      <xdr:nvSpPr>
        <xdr:cNvPr id="454" name="テキスト ボックス 453"/>
        <xdr:cNvSpPr txBox="1"/>
      </xdr:nvSpPr>
      <xdr:spPr>
        <a:xfrm>
          <a:off x="13512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14478</xdr:rowOff>
    </xdr:from>
    <xdr:to>
      <xdr:col>19</xdr:col>
      <xdr:colOff>6350</xdr:colOff>
      <xdr:row>79</xdr:row>
      <xdr:rowOff>116078</xdr:rowOff>
    </xdr:to>
    <xdr:sp macro="" textlink="">
      <xdr:nvSpPr>
        <xdr:cNvPr id="455" name="円/楕円 454"/>
        <xdr:cNvSpPr/>
      </xdr:nvSpPr>
      <xdr:spPr>
        <a:xfrm>
          <a:off x="12954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100855</xdr:rowOff>
    </xdr:from>
    <xdr:ext cx="762000" cy="259045"/>
    <xdr:sp macro="" textlink="">
      <xdr:nvSpPr>
        <xdr:cNvPr id="456" name="テキスト ボックス 455"/>
        <xdr:cNvSpPr txBox="1"/>
      </xdr:nvSpPr>
      <xdr:spPr>
        <a:xfrm>
          <a:off x="12623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広島県江田島市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160452</xdr:rowOff>
    </xdr:from>
    <xdr:to>
      <xdr:col>4</xdr:col>
      <xdr:colOff>1117600</xdr:colOff>
      <xdr:row>20</xdr:row>
      <xdr:rowOff>40959</xdr:rowOff>
    </xdr:to>
    <xdr:cxnSp macro="">
      <xdr:nvCxnSpPr>
        <xdr:cNvPr id="47" name="直線コネクタ 46"/>
        <xdr:cNvCxnSpPr/>
      </xdr:nvCxnSpPr>
      <xdr:spPr bwMode="auto">
        <a:xfrm flipV="1">
          <a:off x="5651500" y="1922577"/>
          <a:ext cx="0" cy="15950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13036</xdr:rowOff>
    </xdr:from>
    <xdr:ext cx="762000" cy="259045"/>
    <xdr:sp macro="" textlink="">
      <xdr:nvSpPr>
        <xdr:cNvPr id="48" name="人口1人当たり決算額の推移最小値テキスト130"/>
        <xdr:cNvSpPr txBox="1"/>
      </xdr:nvSpPr>
      <xdr:spPr>
        <a:xfrm>
          <a:off x="5740400" y="348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65,686</a:t>
          </a:r>
          <a:endParaRPr kumimoji="1" lang="ja-JP" altLang="en-US" sz="1000" b="1">
            <a:latin typeface="ＭＳ Ｐゴシック"/>
          </a:endParaRPr>
        </a:p>
      </xdr:txBody>
    </xdr:sp>
    <xdr:clientData/>
  </xdr:oneCellAnchor>
  <xdr:twoCellAnchor>
    <xdr:from>
      <xdr:col>4</xdr:col>
      <xdr:colOff>1028700</xdr:colOff>
      <xdr:row>20</xdr:row>
      <xdr:rowOff>40959</xdr:rowOff>
    </xdr:from>
    <xdr:to>
      <xdr:col>5</xdr:col>
      <xdr:colOff>73025</xdr:colOff>
      <xdr:row>20</xdr:row>
      <xdr:rowOff>40959</xdr:rowOff>
    </xdr:to>
    <xdr:cxnSp macro="">
      <xdr:nvCxnSpPr>
        <xdr:cNvPr id="49" name="直線コネクタ 48"/>
        <xdr:cNvCxnSpPr/>
      </xdr:nvCxnSpPr>
      <xdr:spPr bwMode="auto">
        <a:xfrm>
          <a:off x="5562600" y="3517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75379</xdr:rowOff>
    </xdr:from>
    <xdr:ext cx="762000" cy="259045"/>
    <xdr:sp macro="" textlink="">
      <xdr:nvSpPr>
        <xdr:cNvPr id="50" name="人口1人当たり決算額の推移最大値テキスト130"/>
        <xdr:cNvSpPr txBox="1"/>
      </xdr:nvSpPr>
      <xdr:spPr>
        <a:xfrm>
          <a:off x="5740400" y="166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163,368</a:t>
          </a:r>
          <a:endParaRPr kumimoji="1" lang="ja-JP" altLang="en-US" sz="1000" b="1">
            <a:latin typeface="ＭＳ Ｐゴシック"/>
          </a:endParaRPr>
        </a:p>
      </xdr:txBody>
    </xdr:sp>
    <xdr:clientData/>
  </xdr:oneCellAnchor>
  <xdr:twoCellAnchor>
    <xdr:from>
      <xdr:col>4</xdr:col>
      <xdr:colOff>1028700</xdr:colOff>
      <xdr:row>10</xdr:row>
      <xdr:rowOff>160452</xdr:rowOff>
    </xdr:from>
    <xdr:to>
      <xdr:col>5</xdr:col>
      <xdr:colOff>73025</xdr:colOff>
      <xdr:row>10</xdr:row>
      <xdr:rowOff>160452</xdr:rowOff>
    </xdr:to>
    <xdr:cxnSp macro="">
      <xdr:nvCxnSpPr>
        <xdr:cNvPr id="51" name="直線コネクタ 50"/>
        <xdr:cNvCxnSpPr/>
      </xdr:nvCxnSpPr>
      <xdr:spPr bwMode="auto">
        <a:xfrm>
          <a:off x="5562600" y="19225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152924</xdr:rowOff>
    </xdr:from>
    <xdr:to>
      <xdr:col>4</xdr:col>
      <xdr:colOff>1117600</xdr:colOff>
      <xdr:row>15</xdr:row>
      <xdr:rowOff>4530</xdr:rowOff>
    </xdr:to>
    <xdr:cxnSp macro="">
      <xdr:nvCxnSpPr>
        <xdr:cNvPr id="52" name="直線コネクタ 51"/>
        <xdr:cNvCxnSpPr/>
      </xdr:nvCxnSpPr>
      <xdr:spPr bwMode="auto">
        <a:xfrm flipV="1">
          <a:off x="5003800" y="2600849"/>
          <a:ext cx="647700" cy="230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56991</xdr:rowOff>
    </xdr:from>
    <xdr:ext cx="762000" cy="259045"/>
    <xdr:sp macro="" textlink="">
      <xdr:nvSpPr>
        <xdr:cNvPr id="53" name="人口1人当たり決算額の推移平均値テキスト130"/>
        <xdr:cNvSpPr txBox="1"/>
      </xdr:nvSpPr>
      <xdr:spPr>
        <a:xfrm>
          <a:off x="5740400" y="284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101,883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84914</xdr:rowOff>
    </xdr:from>
    <xdr:to>
      <xdr:col>5</xdr:col>
      <xdr:colOff>34925</xdr:colOff>
      <xdr:row>17</xdr:row>
      <xdr:rowOff>15064</xdr:rowOff>
    </xdr:to>
    <xdr:sp macro="" textlink="">
      <xdr:nvSpPr>
        <xdr:cNvPr id="54" name="フローチャート : 判断 53"/>
        <xdr:cNvSpPr/>
      </xdr:nvSpPr>
      <xdr:spPr bwMode="auto">
        <a:xfrm>
          <a:off x="5600700" y="287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4530</xdr:rowOff>
    </xdr:from>
    <xdr:to>
      <xdr:col>4</xdr:col>
      <xdr:colOff>469900</xdr:colOff>
      <xdr:row>15</xdr:row>
      <xdr:rowOff>67069</xdr:rowOff>
    </xdr:to>
    <xdr:cxnSp macro="">
      <xdr:nvCxnSpPr>
        <xdr:cNvPr id="55" name="直線コネクタ 54"/>
        <xdr:cNvCxnSpPr/>
      </xdr:nvCxnSpPr>
      <xdr:spPr bwMode="auto">
        <a:xfrm flipV="1">
          <a:off x="4305300" y="2623905"/>
          <a:ext cx="698500" cy="625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148269</xdr:rowOff>
    </xdr:from>
    <xdr:to>
      <xdr:col>4</xdr:col>
      <xdr:colOff>520700</xdr:colOff>
      <xdr:row>17</xdr:row>
      <xdr:rowOff>78419</xdr:rowOff>
    </xdr:to>
    <xdr:sp macro="" textlink="">
      <xdr:nvSpPr>
        <xdr:cNvPr id="56" name="フローチャート : 判断 55"/>
        <xdr:cNvSpPr/>
      </xdr:nvSpPr>
      <xdr:spPr bwMode="auto">
        <a:xfrm>
          <a:off x="4953000" y="29390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63196</xdr:rowOff>
    </xdr:from>
    <xdr:ext cx="736600" cy="259045"/>
    <xdr:sp macro="" textlink="">
      <xdr:nvSpPr>
        <xdr:cNvPr id="57" name="テキスト ボックス 56"/>
        <xdr:cNvSpPr txBox="1"/>
      </xdr:nvSpPr>
      <xdr:spPr>
        <a:xfrm>
          <a:off x="4622800" y="3025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67069</xdr:rowOff>
    </xdr:from>
    <xdr:to>
      <xdr:col>3</xdr:col>
      <xdr:colOff>904875</xdr:colOff>
      <xdr:row>15</xdr:row>
      <xdr:rowOff>89994</xdr:rowOff>
    </xdr:to>
    <xdr:cxnSp macro="">
      <xdr:nvCxnSpPr>
        <xdr:cNvPr id="58" name="直線コネクタ 57"/>
        <xdr:cNvCxnSpPr/>
      </xdr:nvCxnSpPr>
      <xdr:spPr bwMode="auto">
        <a:xfrm flipV="1">
          <a:off x="3606800" y="2686444"/>
          <a:ext cx="698500" cy="22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25396</xdr:rowOff>
    </xdr:from>
    <xdr:to>
      <xdr:col>3</xdr:col>
      <xdr:colOff>955675</xdr:colOff>
      <xdr:row>17</xdr:row>
      <xdr:rowOff>126996</xdr:rowOff>
    </xdr:to>
    <xdr:sp macro="" textlink="">
      <xdr:nvSpPr>
        <xdr:cNvPr id="59" name="フローチャート : 判断 58"/>
        <xdr:cNvSpPr/>
      </xdr:nvSpPr>
      <xdr:spPr bwMode="auto">
        <a:xfrm>
          <a:off x="4254500" y="2987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111773</xdr:rowOff>
    </xdr:from>
    <xdr:ext cx="762000" cy="259045"/>
    <xdr:sp macro="" textlink="">
      <xdr:nvSpPr>
        <xdr:cNvPr id="60" name="テキスト ボックス 59"/>
        <xdr:cNvSpPr txBox="1"/>
      </xdr:nvSpPr>
      <xdr:spPr>
        <a:xfrm>
          <a:off x="3924300" y="3074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109817</xdr:rowOff>
    </xdr:from>
    <xdr:to>
      <xdr:col>3</xdr:col>
      <xdr:colOff>206375</xdr:colOff>
      <xdr:row>15</xdr:row>
      <xdr:rowOff>89994</xdr:rowOff>
    </xdr:to>
    <xdr:cxnSp macro="">
      <xdr:nvCxnSpPr>
        <xdr:cNvPr id="61" name="直線コネクタ 60"/>
        <xdr:cNvCxnSpPr/>
      </xdr:nvCxnSpPr>
      <xdr:spPr bwMode="auto">
        <a:xfrm>
          <a:off x="2908300" y="2557742"/>
          <a:ext cx="698500" cy="1516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1034</xdr:rowOff>
    </xdr:from>
    <xdr:to>
      <xdr:col>3</xdr:col>
      <xdr:colOff>257175</xdr:colOff>
      <xdr:row>17</xdr:row>
      <xdr:rowOff>102634</xdr:rowOff>
    </xdr:to>
    <xdr:sp macro="" textlink="">
      <xdr:nvSpPr>
        <xdr:cNvPr id="62" name="フローチャート : 判断 61"/>
        <xdr:cNvSpPr/>
      </xdr:nvSpPr>
      <xdr:spPr bwMode="auto">
        <a:xfrm>
          <a:off x="3556000" y="2963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87411</xdr:rowOff>
    </xdr:from>
    <xdr:ext cx="762000" cy="259045"/>
    <xdr:sp macro="" textlink="">
      <xdr:nvSpPr>
        <xdr:cNvPr id="63" name="テキスト ボックス 62"/>
        <xdr:cNvSpPr txBox="1"/>
      </xdr:nvSpPr>
      <xdr:spPr>
        <a:xfrm>
          <a:off x="3225800" y="3049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134586</xdr:rowOff>
    </xdr:from>
    <xdr:to>
      <xdr:col>2</xdr:col>
      <xdr:colOff>692150</xdr:colOff>
      <xdr:row>17</xdr:row>
      <xdr:rowOff>64736</xdr:rowOff>
    </xdr:to>
    <xdr:sp macro="" textlink="">
      <xdr:nvSpPr>
        <xdr:cNvPr id="64" name="フローチャート : 判断 63"/>
        <xdr:cNvSpPr/>
      </xdr:nvSpPr>
      <xdr:spPr bwMode="auto">
        <a:xfrm>
          <a:off x="2857500" y="29254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49513</xdr:rowOff>
    </xdr:from>
    <xdr:ext cx="762000" cy="259045"/>
    <xdr:sp macro="" textlink="">
      <xdr:nvSpPr>
        <xdr:cNvPr id="65" name="テキスト ボックス 64"/>
        <xdr:cNvSpPr txBox="1"/>
      </xdr:nvSpPr>
      <xdr:spPr>
        <a:xfrm>
          <a:off x="2527300" y="3011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14</xdr:row>
      <xdr:rowOff>102124</xdr:rowOff>
    </xdr:from>
    <xdr:to>
      <xdr:col>5</xdr:col>
      <xdr:colOff>34925</xdr:colOff>
      <xdr:row>15</xdr:row>
      <xdr:rowOff>32274</xdr:rowOff>
    </xdr:to>
    <xdr:sp macro="" textlink="">
      <xdr:nvSpPr>
        <xdr:cNvPr id="71" name="円/楕円 70"/>
        <xdr:cNvSpPr/>
      </xdr:nvSpPr>
      <xdr:spPr bwMode="auto">
        <a:xfrm>
          <a:off x="5600700" y="25500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118651</xdr:rowOff>
    </xdr:from>
    <xdr:ext cx="762000" cy="259045"/>
    <xdr:sp macro="" textlink="">
      <xdr:nvSpPr>
        <xdr:cNvPr id="72" name="人口1人当たり決算額の推移該当値テキスト130"/>
        <xdr:cNvSpPr txBox="1"/>
      </xdr:nvSpPr>
      <xdr:spPr>
        <a:xfrm>
          <a:off x="5740400" y="2395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121,829</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125180</xdr:rowOff>
    </xdr:from>
    <xdr:to>
      <xdr:col>4</xdr:col>
      <xdr:colOff>520700</xdr:colOff>
      <xdr:row>15</xdr:row>
      <xdr:rowOff>55330</xdr:rowOff>
    </xdr:to>
    <xdr:sp macro="" textlink="">
      <xdr:nvSpPr>
        <xdr:cNvPr id="73" name="円/楕円 72"/>
        <xdr:cNvSpPr/>
      </xdr:nvSpPr>
      <xdr:spPr bwMode="auto">
        <a:xfrm>
          <a:off x="4953000" y="25731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65507</xdr:rowOff>
    </xdr:from>
    <xdr:ext cx="736600" cy="259045"/>
    <xdr:sp macro="" textlink="">
      <xdr:nvSpPr>
        <xdr:cNvPr id="74" name="テキスト ボックス 73"/>
        <xdr:cNvSpPr txBox="1"/>
      </xdr:nvSpPr>
      <xdr:spPr>
        <a:xfrm>
          <a:off x="4622800" y="2341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120,417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16269</xdr:rowOff>
    </xdr:from>
    <xdr:to>
      <xdr:col>3</xdr:col>
      <xdr:colOff>955675</xdr:colOff>
      <xdr:row>15</xdr:row>
      <xdr:rowOff>117869</xdr:rowOff>
    </xdr:to>
    <xdr:sp macro="" textlink="">
      <xdr:nvSpPr>
        <xdr:cNvPr id="75" name="円/楕円 74"/>
        <xdr:cNvSpPr/>
      </xdr:nvSpPr>
      <xdr:spPr bwMode="auto">
        <a:xfrm>
          <a:off x="4254500" y="2635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128046</xdr:rowOff>
    </xdr:from>
    <xdr:ext cx="762000" cy="259045"/>
    <xdr:sp macro="" textlink="">
      <xdr:nvSpPr>
        <xdr:cNvPr id="76" name="テキスト ボックス 75"/>
        <xdr:cNvSpPr txBox="1"/>
      </xdr:nvSpPr>
      <xdr:spPr>
        <a:xfrm>
          <a:off x="3924300" y="240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116,587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39194</xdr:rowOff>
    </xdr:from>
    <xdr:to>
      <xdr:col>3</xdr:col>
      <xdr:colOff>257175</xdr:colOff>
      <xdr:row>15</xdr:row>
      <xdr:rowOff>140794</xdr:rowOff>
    </xdr:to>
    <xdr:sp macro="" textlink="">
      <xdr:nvSpPr>
        <xdr:cNvPr id="77" name="円/楕円 76"/>
        <xdr:cNvSpPr/>
      </xdr:nvSpPr>
      <xdr:spPr bwMode="auto">
        <a:xfrm>
          <a:off x="3556000" y="26585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150971</xdr:rowOff>
    </xdr:from>
    <xdr:ext cx="762000" cy="259045"/>
    <xdr:sp macro="" textlink="">
      <xdr:nvSpPr>
        <xdr:cNvPr id="78" name="テキスト ボックス 77"/>
        <xdr:cNvSpPr txBox="1"/>
      </xdr:nvSpPr>
      <xdr:spPr>
        <a:xfrm>
          <a:off x="3225800" y="242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115,183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59017</xdr:rowOff>
    </xdr:from>
    <xdr:to>
      <xdr:col>2</xdr:col>
      <xdr:colOff>692150</xdr:colOff>
      <xdr:row>14</xdr:row>
      <xdr:rowOff>160617</xdr:rowOff>
    </xdr:to>
    <xdr:sp macro="" textlink="">
      <xdr:nvSpPr>
        <xdr:cNvPr id="79" name="円/楕円 78"/>
        <xdr:cNvSpPr/>
      </xdr:nvSpPr>
      <xdr:spPr bwMode="auto">
        <a:xfrm>
          <a:off x="2857500" y="2506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170794</xdr:rowOff>
    </xdr:from>
    <xdr:ext cx="762000" cy="259045"/>
    <xdr:sp macro="" textlink="">
      <xdr:nvSpPr>
        <xdr:cNvPr id="80" name="テキスト ボックス 79"/>
        <xdr:cNvSpPr txBox="1"/>
      </xdr:nvSpPr>
      <xdr:spPr>
        <a:xfrm>
          <a:off x="2527300" y="2275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124,469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300149</xdr:rowOff>
    </xdr:from>
    <xdr:to>
      <xdr:col>4</xdr:col>
      <xdr:colOff>1117600</xdr:colOff>
      <xdr:row>38</xdr:row>
      <xdr:rowOff>58306</xdr:rowOff>
    </xdr:to>
    <xdr:cxnSp macro="">
      <xdr:nvCxnSpPr>
        <xdr:cNvPr id="109" name="直線コネクタ 108"/>
        <xdr:cNvCxnSpPr/>
      </xdr:nvCxnSpPr>
      <xdr:spPr bwMode="auto">
        <a:xfrm flipV="1">
          <a:off x="5651500" y="6224699"/>
          <a:ext cx="0" cy="13012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46424</xdr:rowOff>
    </xdr:from>
    <xdr:ext cx="762000" cy="259045"/>
    <xdr:sp macro="" textlink="">
      <xdr:nvSpPr>
        <xdr:cNvPr id="110" name="人口1人当たり決算額の推移最小値テキスト445"/>
        <xdr:cNvSpPr txBox="1"/>
      </xdr:nvSpPr>
      <xdr:spPr>
        <a:xfrm>
          <a:off x="5740400" y="751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8,030</a:t>
          </a:r>
          <a:endParaRPr kumimoji="1" lang="ja-JP" altLang="en-US" sz="1000" b="1">
            <a:latin typeface="ＭＳ Ｐゴシック"/>
          </a:endParaRPr>
        </a:p>
      </xdr:txBody>
    </xdr:sp>
    <xdr:clientData/>
  </xdr:oneCellAnchor>
  <xdr:twoCellAnchor>
    <xdr:from>
      <xdr:col>4</xdr:col>
      <xdr:colOff>1028700</xdr:colOff>
      <xdr:row>38</xdr:row>
      <xdr:rowOff>58306</xdr:rowOff>
    </xdr:from>
    <xdr:to>
      <xdr:col>5</xdr:col>
      <xdr:colOff>73025</xdr:colOff>
      <xdr:row>38</xdr:row>
      <xdr:rowOff>58306</xdr:rowOff>
    </xdr:to>
    <xdr:cxnSp macro="">
      <xdr:nvCxnSpPr>
        <xdr:cNvPr id="111" name="直線コネクタ 110"/>
        <xdr:cNvCxnSpPr/>
      </xdr:nvCxnSpPr>
      <xdr:spPr bwMode="auto">
        <a:xfrm>
          <a:off x="5562600" y="7525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43626</xdr:rowOff>
    </xdr:from>
    <xdr:ext cx="762000" cy="259045"/>
    <xdr:sp macro="" textlink="">
      <xdr:nvSpPr>
        <xdr:cNvPr id="112" name="人口1人当たり決算額の推移最大値テキスト445"/>
        <xdr:cNvSpPr txBox="1"/>
      </xdr:nvSpPr>
      <xdr:spPr>
        <a:xfrm>
          <a:off x="5740400" y="5968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349,554</a:t>
          </a:r>
          <a:endParaRPr kumimoji="1" lang="ja-JP" altLang="en-US" sz="1000" b="1">
            <a:latin typeface="ＭＳ Ｐゴシック"/>
          </a:endParaRPr>
        </a:p>
      </xdr:txBody>
    </xdr:sp>
    <xdr:clientData/>
  </xdr:oneCellAnchor>
  <xdr:twoCellAnchor>
    <xdr:from>
      <xdr:col>4</xdr:col>
      <xdr:colOff>1028700</xdr:colOff>
      <xdr:row>33</xdr:row>
      <xdr:rowOff>300149</xdr:rowOff>
    </xdr:from>
    <xdr:to>
      <xdr:col>5</xdr:col>
      <xdr:colOff>73025</xdr:colOff>
      <xdr:row>33</xdr:row>
      <xdr:rowOff>300149</xdr:rowOff>
    </xdr:to>
    <xdr:cxnSp macro="">
      <xdr:nvCxnSpPr>
        <xdr:cNvPr id="113" name="直線コネクタ 112"/>
        <xdr:cNvCxnSpPr/>
      </xdr:nvCxnSpPr>
      <xdr:spPr bwMode="auto">
        <a:xfrm>
          <a:off x="5562600" y="62246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342540</xdr:rowOff>
    </xdr:from>
    <xdr:to>
      <xdr:col>4</xdr:col>
      <xdr:colOff>1117600</xdr:colOff>
      <xdr:row>38</xdr:row>
      <xdr:rowOff>9172</xdr:rowOff>
    </xdr:to>
    <xdr:cxnSp macro="">
      <xdr:nvCxnSpPr>
        <xdr:cNvPr id="114" name="直線コネクタ 113"/>
        <xdr:cNvCxnSpPr/>
      </xdr:nvCxnSpPr>
      <xdr:spPr bwMode="auto">
        <a:xfrm>
          <a:off x="5003800" y="7467240"/>
          <a:ext cx="647700" cy="95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122624</xdr:rowOff>
    </xdr:from>
    <xdr:ext cx="762000" cy="259045"/>
    <xdr:sp macro="" textlink="">
      <xdr:nvSpPr>
        <xdr:cNvPr id="115" name="人口1人当たり決算額の推移平均値テキスト445"/>
        <xdr:cNvSpPr txBox="1"/>
      </xdr:nvSpPr>
      <xdr:spPr>
        <a:xfrm>
          <a:off x="5740400" y="72473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277547</xdr:rowOff>
    </xdr:from>
    <xdr:to>
      <xdr:col>5</xdr:col>
      <xdr:colOff>34925</xdr:colOff>
      <xdr:row>38</xdr:row>
      <xdr:rowOff>36247</xdr:rowOff>
    </xdr:to>
    <xdr:sp macro="" textlink="">
      <xdr:nvSpPr>
        <xdr:cNvPr id="116" name="フローチャート : 判断 115"/>
        <xdr:cNvSpPr/>
      </xdr:nvSpPr>
      <xdr:spPr bwMode="auto">
        <a:xfrm>
          <a:off x="5600700" y="7402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328275</xdr:rowOff>
    </xdr:from>
    <xdr:to>
      <xdr:col>4</xdr:col>
      <xdr:colOff>469900</xdr:colOff>
      <xdr:row>37</xdr:row>
      <xdr:rowOff>342540</xdr:rowOff>
    </xdr:to>
    <xdr:cxnSp macro="">
      <xdr:nvCxnSpPr>
        <xdr:cNvPr id="117" name="直線コネクタ 116"/>
        <xdr:cNvCxnSpPr/>
      </xdr:nvCxnSpPr>
      <xdr:spPr bwMode="auto">
        <a:xfrm>
          <a:off x="4305300" y="7452975"/>
          <a:ext cx="698500" cy="142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280466</xdr:rowOff>
    </xdr:from>
    <xdr:to>
      <xdr:col>4</xdr:col>
      <xdr:colOff>520700</xdr:colOff>
      <xdr:row>38</xdr:row>
      <xdr:rowOff>39166</xdr:rowOff>
    </xdr:to>
    <xdr:sp macro="" textlink="">
      <xdr:nvSpPr>
        <xdr:cNvPr id="118" name="フローチャート : 判断 117"/>
        <xdr:cNvSpPr/>
      </xdr:nvSpPr>
      <xdr:spPr bwMode="auto">
        <a:xfrm>
          <a:off x="49530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49343</xdr:rowOff>
    </xdr:from>
    <xdr:ext cx="736600" cy="259045"/>
    <xdr:sp macro="" textlink="">
      <xdr:nvSpPr>
        <xdr:cNvPr id="119" name="テキスト ボックス 118"/>
        <xdr:cNvSpPr txBox="1"/>
      </xdr:nvSpPr>
      <xdr:spPr>
        <a:xfrm>
          <a:off x="4622800" y="717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314966</xdr:rowOff>
    </xdr:from>
    <xdr:to>
      <xdr:col>3</xdr:col>
      <xdr:colOff>904875</xdr:colOff>
      <xdr:row>37</xdr:row>
      <xdr:rowOff>328275</xdr:rowOff>
    </xdr:to>
    <xdr:cxnSp macro="">
      <xdr:nvCxnSpPr>
        <xdr:cNvPr id="120" name="直線コネクタ 119"/>
        <xdr:cNvCxnSpPr/>
      </xdr:nvCxnSpPr>
      <xdr:spPr bwMode="auto">
        <a:xfrm>
          <a:off x="3606800" y="7439666"/>
          <a:ext cx="698500" cy="13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271039</xdr:rowOff>
    </xdr:from>
    <xdr:to>
      <xdr:col>3</xdr:col>
      <xdr:colOff>955675</xdr:colOff>
      <xdr:row>38</xdr:row>
      <xdr:rowOff>29739</xdr:rowOff>
    </xdr:to>
    <xdr:sp macro="" textlink="">
      <xdr:nvSpPr>
        <xdr:cNvPr id="121" name="フローチャート : 判断 120"/>
        <xdr:cNvSpPr/>
      </xdr:nvSpPr>
      <xdr:spPr bwMode="auto">
        <a:xfrm>
          <a:off x="42545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39916</xdr:rowOff>
    </xdr:from>
    <xdr:ext cx="762000" cy="259045"/>
    <xdr:sp macro="" textlink="">
      <xdr:nvSpPr>
        <xdr:cNvPr id="122" name="テキスト ボックス 121"/>
        <xdr:cNvSpPr txBox="1"/>
      </xdr:nvSpPr>
      <xdr:spPr>
        <a:xfrm>
          <a:off x="3924300" y="7164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309095</xdr:rowOff>
    </xdr:from>
    <xdr:to>
      <xdr:col>3</xdr:col>
      <xdr:colOff>206375</xdr:colOff>
      <xdr:row>37</xdr:row>
      <xdr:rowOff>314966</xdr:rowOff>
    </xdr:to>
    <xdr:cxnSp macro="">
      <xdr:nvCxnSpPr>
        <xdr:cNvPr id="123" name="直線コネクタ 122"/>
        <xdr:cNvCxnSpPr/>
      </xdr:nvCxnSpPr>
      <xdr:spPr bwMode="auto">
        <a:xfrm>
          <a:off x="2908300" y="7433795"/>
          <a:ext cx="698500" cy="58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263640</xdr:rowOff>
    </xdr:from>
    <xdr:to>
      <xdr:col>3</xdr:col>
      <xdr:colOff>257175</xdr:colOff>
      <xdr:row>38</xdr:row>
      <xdr:rowOff>22340</xdr:rowOff>
    </xdr:to>
    <xdr:sp macro="" textlink="">
      <xdr:nvSpPr>
        <xdr:cNvPr id="124" name="フローチャート : 判断 123"/>
        <xdr:cNvSpPr/>
      </xdr:nvSpPr>
      <xdr:spPr bwMode="auto">
        <a:xfrm>
          <a:off x="3556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32517</xdr:rowOff>
    </xdr:from>
    <xdr:ext cx="762000" cy="259045"/>
    <xdr:sp macro="" textlink="">
      <xdr:nvSpPr>
        <xdr:cNvPr id="125" name="テキスト ボックス 124"/>
        <xdr:cNvSpPr txBox="1"/>
      </xdr:nvSpPr>
      <xdr:spPr>
        <a:xfrm>
          <a:off x="32258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253735</xdr:rowOff>
    </xdr:from>
    <xdr:to>
      <xdr:col>2</xdr:col>
      <xdr:colOff>692150</xdr:colOff>
      <xdr:row>38</xdr:row>
      <xdr:rowOff>12435</xdr:rowOff>
    </xdr:to>
    <xdr:sp macro="" textlink="">
      <xdr:nvSpPr>
        <xdr:cNvPr id="126" name="フローチャート : 判断 125"/>
        <xdr:cNvSpPr/>
      </xdr:nvSpPr>
      <xdr:spPr bwMode="auto">
        <a:xfrm>
          <a:off x="2857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22612</xdr:rowOff>
    </xdr:from>
    <xdr:ext cx="762000" cy="259045"/>
    <xdr:sp macro="" textlink="">
      <xdr:nvSpPr>
        <xdr:cNvPr id="127" name="テキスト ボックス 126"/>
        <xdr:cNvSpPr txBox="1"/>
      </xdr:nvSpPr>
      <xdr:spPr>
        <a:xfrm>
          <a:off x="2527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301272</xdr:rowOff>
    </xdr:from>
    <xdr:to>
      <xdr:col>5</xdr:col>
      <xdr:colOff>34925</xdr:colOff>
      <xdr:row>38</xdr:row>
      <xdr:rowOff>59972</xdr:rowOff>
    </xdr:to>
    <xdr:sp macro="" textlink="">
      <xdr:nvSpPr>
        <xdr:cNvPr id="133" name="円/楕円 132"/>
        <xdr:cNvSpPr/>
      </xdr:nvSpPr>
      <xdr:spPr bwMode="auto">
        <a:xfrm>
          <a:off x="5600700" y="7425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236924</xdr:rowOff>
    </xdr:from>
    <xdr:ext cx="762000" cy="259045"/>
    <xdr:sp macro="" textlink="">
      <xdr:nvSpPr>
        <xdr:cNvPr id="134" name="人口1人当たり決算額の推移該当値テキスト445"/>
        <xdr:cNvSpPr txBox="1"/>
      </xdr:nvSpPr>
      <xdr:spPr>
        <a:xfrm>
          <a:off x="5740400" y="736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20,926</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291740</xdr:rowOff>
    </xdr:from>
    <xdr:to>
      <xdr:col>4</xdr:col>
      <xdr:colOff>520700</xdr:colOff>
      <xdr:row>38</xdr:row>
      <xdr:rowOff>50440</xdr:rowOff>
    </xdr:to>
    <xdr:sp macro="" textlink="">
      <xdr:nvSpPr>
        <xdr:cNvPr id="135" name="円/楕円 134"/>
        <xdr:cNvSpPr/>
      </xdr:nvSpPr>
      <xdr:spPr bwMode="auto">
        <a:xfrm>
          <a:off x="4953000" y="7416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35217</xdr:rowOff>
    </xdr:from>
    <xdr:ext cx="736600" cy="259045"/>
    <xdr:sp macro="" textlink="">
      <xdr:nvSpPr>
        <xdr:cNvPr id="136" name="テキスト ボックス 135"/>
        <xdr:cNvSpPr txBox="1"/>
      </xdr:nvSpPr>
      <xdr:spPr>
        <a:xfrm>
          <a:off x="4622800" y="7502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23,428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277475</xdr:rowOff>
    </xdr:from>
    <xdr:to>
      <xdr:col>3</xdr:col>
      <xdr:colOff>955675</xdr:colOff>
      <xdr:row>38</xdr:row>
      <xdr:rowOff>36175</xdr:rowOff>
    </xdr:to>
    <xdr:sp macro="" textlink="">
      <xdr:nvSpPr>
        <xdr:cNvPr id="137" name="円/楕円 136"/>
        <xdr:cNvSpPr/>
      </xdr:nvSpPr>
      <xdr:spPr bwMode="auto">
        <a:xfrm>
          <a:off x="4254500" y="7402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20952</xdr:rowOff>
    </xdr:from>
    <xdr:ext cx="762000" cy="259045"/>
    <xdr:sp macro="" textlink="">
      <xdr:nvSpPr>
        <xdr:cNvPr id="138" name="テキスト ボックス 137"/>
        <xdr:cNvSpPr txBox="1"/>
      </xdr:nvSpPr>
      <xdr:spPr>
        <a:xfrm>
          <a:off x="3924300" y="748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27,172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264166</xdr:rowOff>
    </xdr:from>
    <xdr:to>
      <xdr:col>3</xdr:col>
      <xdr:colOff>257175</xdr:colOff>
      <xdr:row>38</xdr:row>
      <xdr:rowOff>22866</xdr:rowOff>
    </xdr:to>
    <xdr:sp macro="" textlink="">
      <xdr:nvSpPr>
        <xdr:cNvPr id="139" name="円/楕円 138"/>
        <xdr:cNvSpPr/>
      </xdr:nvSpPr>
      <xdr:spPr bwMode="auto">
        <a:xfrm>
          <a:off x="3556000" y="7388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7643</xdr:rowOff>
    </xdr:from>
    <xdr:ext cx="762000" cy="259045"/>
    <xdr:sp macro="" textlink="">
      <xdr:nvSpPr>
        <xdr:cNvPr id="140" name="テキスト ボックス 139"/>
        <xdr:cNvSpPr txBox="1"/>
      </xdr:nvSpPr>
      <xdr:spPr>
        <a:xfrm>
          <a:off x="3225800" y="7475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30,665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258295</xdr:rowOff>
    </xdr:from>
    <xdr:to>
      <xdr:col>2</xdr:col>
      <xdr:colOff>692150</xdr:colOff>
      <xdr:row>38</xdr:row>
      <xdr:rowOff>16995</xdr:rowOff>
    </xdr:to>
    <xdr:sp macro="" textlink="">
      <xdr:nvSpPr>
        <xdr:cNvPr id="141" name="円/楕円 140"/>
        <xdr:cNvSpPr/>
      </xdr:nvSpPr>
      <xdr:spPr bwMode="auto">
        <a:xfrm>
          <a:off x="2857500" y="7382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1772</xdr:rowOff>
    </xdr:from>
    <xdr:ext cx="762000" cy="259045"/>
    <xdr:sp macro="" textlink="">
      <xdr:nvSpPr>
        <xdr:cNvPr id="142" name="テキスト ボックス 141"/>
        <xdr:cNvSpPr txBox="1"/>
      </xdr:nvSpPr>
      <xdr:spPr>
        <a:xfrm>
          <a:off x="2527300" y="746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139700</xdr:rowOff>
    </xdr:from>
    <xdr:to>
      <xdr:col>7</xdr:col>
      <xdr:colOff>638175</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168927</xdr:rowOff>
    </xdr:from>
    <xdr:ext cx="531299" cy="259045"/>
    <xdr:sp macro="" textlink="">
      <xdr:nvSpPr>
        <xdr:cNvPr id="44" name="テキスト ボックス 43"/>
        <xdr:cNvSpPr txBox="1"/>
      </xdr:nvSpPr>
      <xdr:spPr>
        <a:xfrm>
          <a:off x="230701" y="6684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38</xdr:row>
      <xdr:rowOff>25400</xdr:rowOff>
    </xdr:from>
    <xdr:to>
      <xdr:col>7</xdr:col>
      <xdr:colOff>638175</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54627</xdr:rowOff>
    </xdr:from>
    <xdr:ext cx="531299" cy="259045"/>
    <xdr:sp macro="" textlink="">
      <xdr:nvSpPr>
        <xdr:cNvPr id="46" name="テキスト ボックス 45"/>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36</xdr:row>
      <xdr:rowOff>82550</xdr:rowOff>
    </xdr:from>
    <xdr:to>
      <xdr:col>7</xdr:col>
      <xdr:colOff>638175</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111777</xdr:rowOff>
    </xdr:from>
    <xdr:ext cx="531299" cy="259045"/>
    <xdr:sp macro="" textlink="">
      <xdr:nvSpPr>
        <xdr:cNvPr id="48" name="テキスト ボックス 47"/>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50" name="テキスト ボックス 49"/>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33</xdr:row>
      <xdr:rowOff>25400</xdr:rowOff>
    </xdr:from>
    <xdr:to>
      <xdr:col>7</xdr:col>
      <xdr:colOff>638175</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54627</xdr:rowOff>
    </xdr:from>
    <xdr:ext cx="595419" cy="259045"/>
    <xdr:sp macro="" textlink="">
      <xdr:nvSpPr>
        <xdr:cNvPr id="52" name="テキスト ボックス 51"/>
        <xdr:cNvSpPr txBox="1"/>
      </xdr:nvSpPr>
      <xdr:spPr>
        <a:xfrm>
          <a:off x="166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31</xdr:row>
      <xdr:rowOff>82550</xdr:rowOff>
    </xdr:from>
    <xdr:to>
      <xdr:col>7</xdr:col>
      <xdr:colOff>638175</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4" name="テキスト ボックス 53"/>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29</xdr:row>
      <xdr:rowOff>139700</xdr:rowOff>
    </xdr:from>
    <xdr:to>
      <xdr:col>7</xdr:col>
      <xdr:colOff>638175</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6" name="テキスト ボックス 55"/>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8" name="テキスト ボックス 57"/>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9"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96338</xdr:rowOff>
    </xdr:from>
    <xdr:to>
      <xdr:col>6</xdr:col>
      <xdr:colOff>510540</xdr:colOff>
      <xdr:row>38</xdr:row>
      <xdr:rowOff>102553</xdr:rowOff>
    </xdr:to>
    <xdr:cxnSp macro="">
      <xdr:nvCxnSpPr>
        <xdr:cNvPr id="60" name="直線コネクタ 59"/>
        <xdr:cNvCxnSpPr/>
      </xdr:nvCxnSpPr>
      <xdr:spPr>
        <a:xfrm flipV="1">
          <a:off x="4633595" y="5239838"/>
          <a:ext cx="1270" cy="13778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106380</xdr:rowOff>
    </xdr:from>
    <xdr:ext cx="534377" cy="259045"/>
    <xdr:sp macro="" textlink="">
      <xdr:nvSpPr>
        <xdr:cNvPr id="61" name="人件費最小値テキスト"/>
        <xdr:cNvSpPr txBox="1"/>
      </xdr:nvSpPr>
      <xdr:spPr>
        <a:xfrm>
          <a:off x="4686300" y="662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54,600</a:t>
          </a:r>
          <a:endParaRPr kumimoji="1" lang="ja-JP" altLang="en-US" sz="1000" b="1">
            <a:latin typeface="ＭＳ Ｐゴシック"/>
          </a:endParaRPr>
        </a:p>
      </xdr:txBody>
    </xdr:sp>
    <xdr:clientData/>
  </xdr:oneCellAnchor>
  <xdr:twoCellAnchor>
    <xdr:from>
      <xdr:col>6</xdr:col>
      <xdr:colOff>422275</xdr:colOff>
      <xdr:row>38</xdr:row>
      <xdr:rowOff>102553</xdr:rowOff>
    </xdr:from>
    <xdr:to>
      <xdr:col>6</xdr:col>
      <xdr:colOff>600075</xdr:colOff>
      <xdr:row>38</xdr:row>
      <xdr:rowOff>102553</xdr:rowOff>
    </xdr:to>
    <xdr:cxnSp macro="">
      <xdr:nvCxnSpPr>
        <xdr:cNvPr id="62" name="直線コネクタ 61"/>
        <xdr:cNvCxnSpPr/>
      </xdr:nvCxnSpPr>
      <xdr:spPr>
        <a:xfrm>
          <a:off x="4546600" y="661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43015</xdr:rowOff>
    </xdr:from>
    <xdr:ext cx="599010" cy="259045"/>
    <xdr:sp macro="" textlink="">
      <xdr:nvSpPr>
        <xdr:cNvPr id="63" name="人件費最大値テキスト"/>
        <xdr:cNvSpPr txBox="1"/>
      </xdr:nvSpPr>
      <xdr:spPr>
        <a:xfrm>
          <a:off x="4686300" y="5015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151,035</a:t>
          </a:r>
          <a:endParaRPr kumimoji="1" lang="ja-JP" altLang="en-US" sz="1000" b="1">
            <a:latin typeface="ＭＳ Ｐゴシック"/>
          </a:endParaRPr>
        </a:p>
      </xdr:txBody>
    </xdr:sp>
    <xdr:clientData/>
  </xdr:oneCellAnchor>
  <xdr:twoCellAnchor>
    <xdr:from>
      <xdr:col>6</xdr:col>
      <xdr:colOff>422275</xdr:colOff>
      <xdr:row>30</xdr:row>
      <xdr:rowOff>96338</xdr:rowOff>
    </xdr:from>
    <xdr:to>
      <xdr:col>6</xdr:col>
      <xdr:colOff>600075</xdr:colOff>
      <xdr:row>30</xdr:row>
      <xdr:rowOff>96338</xdr:rowOff>
    </xdr:to>
    <xdr:cxnSp macro="">
      <xdr:nvCxnSpPr>
        <xdr:cNvPr id="64" name="直線コネクタ 63"/>
        <xdr:cNvCxnSpPr/>
      </xdr:nvCxnSpPr>
      <xdr:spPr>
        <a:xfrm>
          <a:off x="4546600" y="5239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146129</xdr:rowOff>
    </xdr:from>
    <xdr:to>
      <xdr:col>6</xdr:col>
      <xdr:colOff>511175</xdr:colOff>
      <xdr:row>33</xdr:row>
      <xdr:rowOff>19357</xdr:rowOff>
    </xdr:to>
    <xdr:cxnSp macro="">
      <xdr:nvCxnSpPr>
        <xdr:cNvPr id="65" name="直線コネクタ 64"/>
        <xdr:cNvCxnSpPr/>
      </xdr:nvCxnSpPr>
      <xdr:spPr>
        <a:xfrm flipV="1">
          <a:off x="3797300" y="5632529"/>
          <a:ext cx="838200" cy="44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59069</xdr:rowOff>
    </xdr:from>
    <xdr:ext cx="534377" cy="259045"/>
    <xdr:sp macro="" textlink="">
      <xdr:nvSpPr>
        <xdr:cNvPr id="66" name="人件費平均値テキスト"/>
        <xdr:cNvSpPr txBox="1"/>
      </xdr:nvSpPr>
      <xdr:spPr>
        <a:xfrm>
          <a:off x="4686300" y="60598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88,578</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80642</xdr:rowOff>
    </xdr:from>
    <xdr:to>
      <xdr:col>6</xdr:col>
      <xdr:colOff>561975</xdr:colOff>
      <xdr:row>36</xdr:row>
      <xdr:rowOff>10792</xdr:rowOff>
    </xdr:to>
    <xdr:sp macro="" textlink="">
      <xdr:nvSpPr>
        <xdr:cNvPr id="67" name="フローチャート : 判断 66"/>
        <xdr:cNvSpPr/>
      </xdr:nvSpPr>
      <xdr:spPr>
        <a:xfrm>
          <a:off x="4584700" y="608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32</xdr:row>
      <xdr:rowOff>164089</xdr:rowOff>
    </xdr:from>
    <xdr:to>
      <xdr:col>5</xdr:col>
      <xdr:colOff>358775</xdr:colOff>
      <xdr:row>33</xdr:row>
      <xdr:rowOff>19357</xdr:rowOff>
    </xdr:to>
    <xdr:cxnSp macro="">
      <xdr:nvCxnSpPr>
        <xdr:cNvPr id="68" name="直線コネクタ 67"/>
        <xdr:cNvCxnSpPr/>
      </xdr:nvCxnSpPr>
      <xdr:spPr>
        <a:xfrm>
          <a:off x="2908300" y="5650489"/>
          <a:ext cx="889000" cy="26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142507</xdr:rowOff>
    </xdr:from>
    <xdr:to>
      <xdr:col>5</xdr:col>
      <xdr:colOff>409575</xdr:colOff>
      <xdr:row>36</xdr:row>
      <xdr:rowOff>72657</xdr:rowOff>
    </xdr:to>
    <xdr:sp macro="" textlink="">
      <xdr:nvSpPr>
        <xdr:cNvPr id="69" name="フローチャート : 判断 68"/>
        <xdr:cNvSpPr/>
      </xdr:nvSpPr>
      <xdr:spPr>
        <a:xfrm>
          <a:off x="3746500" y="6143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63784</xdr:rowOff>
    </xdr:from>
    <xdr:ext cx="534377" cy="259045"/>
    <xdr:sp macro="" textlink="">
      <xdr:nvSpPr>
        <xdr:cNvPr id="70" name="テキスト ボックス 69"/>
        <xdr:cNvSpPr txBox="1"/>
      </xdr:nvSpPr>
      <xdr:spPr>
        <a:xfrm>
          <a:off x="3530111" y="6235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84,248</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982</xdr:rowOff>
    </xdr:from>
    <xdr:to>
      <xdr:col>4</xdr:col>
      <xdr:colOff>155575</xdr:colOff>
      <xdr:row>32</xdr:row>
      <xdr:rowOff>164089</xdr:rowOff>
    </xdr:to>
    <xdr:cxnSp macro="">
      <xdr:nvCxnSpPr>
        <xdr:cNvPr id="71" name="直線コネクタ 70"/>
        <xdr:cNvCxnSpPr/>
      </xdr:nvCxnSpPr>
      <xdr:spPr>
        <a:xfrm>
          <a:off x="2019300" y="5487382"/>
          <a:ext cx="889000" cy="163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157909</xdr:rowOff>
    </xdr:from>
    <xdr:to>
      <xdr:col>4</xdr:col>
      <xdr:colOff>206375</xdr:colOff>
      <xdr:row>36</xdr:row>
      <xdr:rowOff>88059</xdr:rowOff>
    </xdr:to>
    <xdr:sp macro="" textlink="">
      <xdr:nvSpPr>
        <xdr:cNvPr id="72" name="フローチャート : 判断 71"/>
        <xdr:cNvSpPr/>
      </xdr:nvSpPr>
      <xdr:spPr>
        <a:xfrm>
          <a:off x="2857500" y="6158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79186</xdr:rowOff>
    </xdr:from>
    <xdr:ext cx="534377" cy="259045"/>
    <xdr:sp macro="" textlink="">
      <xdr:nvSpPr>
        <xdr:cNvPr id="73" name="テキスト ボックス 72"/>
        <xdr:cNvSpPr txBox="1"/>
      </xdr:nvSpPr>
      <xdr:spPr>
        <a:xfrm>
          <a:off x="2641111" y="6251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83,170</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133228</xdr:rowOff>
    </xdr:from>
    <xdr:to>
      <xdr:col>2</xdr:col>
      <xdr:colOff>638175</xdr:colOff>
      <xdr:row>32</xdr:row>
      <xdr:rowOff>982</xdr:rowOff>
    </xdr:to>
    <xdr:cxnSp macro="">
      <xdr:nvCxnSpPr>
        <xdr:cNvPr id="74" name="直線コネクタ 73"/>
        <xdr:cNvCxnSpPr/>
      </xdr:nvCxnSpPr>
      <xdr:spPr>
        <a:xfrm>
          <a:off x="1130300" y="5448178"/>
          <a:ext cx="889000" cy="3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133634</xdr:rowOff>
    </xdr:from>
    <xdr:to>
      <xdr:col>3</xdr:col>
      <xdr:colOff>3175</xdr:colOff>
      <xdr:row>36</xdr:row>
      <xdr:rowOff>63784</xdr:rowOff>
    </xdr:to>
    <xdr:sp macro="" textlink="">
      <xdr:nvSpPr>
        <xdr:cNvPr id="75" name="フローチャート : 判断 74"/>
        <xdr:cNvSpPr/>
      </xdr:nvSpPr>
      <xdr:spPr>
        <a:xfrm>
          <a:off x="1968500" y="613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54911</xdr:rowOff>
    </xdr:from>
    <xdr:ext cx="534377" cy="259045"/>
    <xdr:sp macro="" textlink="">
      <xdr:nvSpPr>
        <xdr:cNvPr id="76" name="テキスト ボックス 75"/>
        <xdr:cNvSpPr txBox="1"/>
      </xdr:nvSpPr>
      <xdr:spPr>
        <a:xfrm>
          <a:off x="1752111" y="6227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84,869</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107431</xdr:rowOff>
    </xdr:from>
    <xdr:to>
      <xdr:col>1</xdr:col>
      <xdr:colOff>485775</xdr:colOff>
      <xdr:row>36</xdr:row>
      <xdr:rowOff>37581</xdr:rowOff>
    </xdr:to>
    <xdr:sp macro="" textlink="">
      <xdr:nvSpPr>
        <xdr:cNvPr id="77" name="フローチャート : 判断 76"/>
        <xdr:cNvSpPr/>
      </xdr:nvSpPr>
      <xdr:spPr>
        <a:xfrm>
          <a:off x="1079500" y="61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28708</xdr:rowOff>
    </xdr:from>
    <xdr:ext cx="534377" cy="259045"/>
    <xdr:sp macro="" textlink="">
      <xdr:nvSpPr>
        <xdr:cNvPr id="78" name="テキスト ボックス 77"/>
        <xdr:cNvSpPr txBox="1"/>
      </xdr:nvSpPr>
      <xdr:spPr>
        <a:xfrm>
          <a:off x="863111" y="6200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86,703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95329</xdr:rowOff>
    </xdr:from>
    <xdr:to>
      <xdr:col>6</xdr:col>
      <xdr:colOff>561975</xdr:colOff>
      <xdr:row>33</xdr:row>
      <xdr:rowOff>25479</xdr:rowOff>
    </xdr:to>
    <xdr:sp macro="" textlink="">
      <xdr:nvSpPr>
        <xdr:cNvPr id="84" name="円/楕円 83"/>
        <xdr:cNvSpPr/>
      </xdr:nvSpPr>
      <xdr:spPr>
        <a:xfrm>
          <a:off x="4584700" y="5581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118206</xdr:rowOff>
    </xdr:from>
    <xdr:ext cx="599010" cy="259045"/>
    <xdr:sp macro="" textlink="">
      <xdr:nvSpPr>
        <xdr:cNvPr id="85" name="人件費該当値テキスト"/>
        <xdr:cNvSpPr txBox="1"/>
      </xdr:nvSpPr>
      <xdr:spPr>
        <a:xfrm>
          <a:off x="4686300" y="5433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123,550</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140007</xdr:rowOff>
    </xdr:from>
    <xdr:to>
      <xdr:col>5</xdr:col>
      <xdr:colOff>409575</xdr:colOff>
      <xdr:row>33</xdr:row>
      <xdr:rowOff>70157</xdr:rowOff>
    </xdr:to>
    <xdr:sp macro="" textlink="">
      <xdr:nvSpPr>
        <xdr:cNvPr id="86" name="円/楕円 85"/>
        <xdr:cNvSpPr/>
      </xdr:nvSpPr>
      <xdr:spPr>
        <a:xfrm>
          <a:off x="3746500" y="5626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31</xdr:row>
      <xdr:rowOff>86684</xdr:rowOff>
    </xdr:from>
    <xdr:ext cx="599010" cy="259045"/>
    <xdr:sp macro="" textlink="">
      <xdr:nvSpPr>
        <xdr:cNvPr id="87" name="テキスト ボックス 86"/>
        <xdr:cNvSpPr txBox="1"/>
      </xdr:nvSpPr>
      <xdr:spPr>
        <a:xfrm>
          <a:off x="3497794" y="5401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120,423</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113289</xdr:rowOff>
    </xdr:from>
    <xdr:to>
      <xdr:col>4</xdr:col>
      <xdr:colOff>206375</xdr:colOff>
      <xdr:row>33</xdr:row>
      <xdr:rowOff>43439</xdr:rowOff>
    </xdr:to>
    <xdr:sp macro="" textlink="">
      <xdr:nvSpPr>
        <xdr:cNvPr id="88" name="円/楕円 87"/>
        <xdr:cNvSpPr/>
      </xdr:nvSpPr>
      <xdr:spPr>
        <a:xfrm>
          <a:off x="2857500" y="5599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31</xdr:row>
      <xdr:rowOff>59966</xdr:rowOff>
    </xdr:from>
    <xdr:ext cx="599010" cy="259045"/>
    <xdr:sp macro="" textlink="">
      <xdr:nvSpPr>
        <xdr:cNvPr id="89" name="テキスト ボックス 88"/>
        <xdr:cNvSpPr txBox="1"/>
      </xdr:nvSpPr>
      <xdr:spPr>
        <a:xfrm>
          <a:off x="2608794" y="5374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122,293</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121632</xdr:rowOff>
    </xdr:from>
    <xdr:to>
      <xdr:col>3</xdr:col>
      <xdr:colOff>3175</xdr:colOff>
      <xdr:row>32</xdr:row>
      <xdr:rowOff>51782</xdr:rowOff>
    </xdr:to>
    <xdr:sp macro="" textlink="">
      <xdr:nvSpPr>
        <xdr:cNvPr id="90" name="円/楕円 89"/>
        <xdr:cNvSpPr/>
      </xdr:nvSpPr>
      <xdr:spPr>
        <a:xfrm>
          <a:off x="1968500" y="5436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30</xdr:row>
      <xdr:rowOff>68309</xdr:rowOff>
    </xdr:from>
    <xdr:ext cx="599010" cy="259045"/>
    <xdr:sp macro="" textlink="">
      <xdr:nvSpPr>
        <xdr:cNvPr id="91" name="テキスト ボックス 90"/>
        <xdr:cNvSpPr txBox="1"/>
      </xdr:nvSpPr>
      <xdr:spPr>
        <a:xfrm>
          <a:off x="1719794" y="5211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133,709</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82428</xdr:rowOff>
    </xdr:from>
    <xdr:to>
      <xdr:col>1</xdr:col>
      <xdr:colOff>485775</xdr:colOff>
      <xdr:row>32</xdr:row>
      <xdr:rowOff>12578</xdr:rowOff>
    </xdr:to>
    <xdr:sp macro="" textlink="">
      <xdr:nvSpPr>
        <xdr:cNvPr id="92" name="円/楕円 91"/>
        <xdr:cNvSpPr/>
      </xdr:nvSpPr>
      <xdr:spPr>
        <a:xfrm>
          <a:off x="1079500" y="539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30</xdr:row>
      <xdr:rowOff>29105</xdr:rowOff>
    </xdr:from>
    <xdr:ext cx="599010" cy="259045"/>
    <xdr:sp macro="" textlink="">
      <xdr:nvSpPr>
        <xdr:cNvPr id="93" name="テキスト ボックス 92"/>
        <xdr:cNvSpPr txBox="1"/>
      </xdr:nvSpPr>
      <xdr:spPr>
        <a:xfrm>
          <a:off x="830794" y="5172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136,453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53,733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4" name="テキスト ボックス 103"/>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5" name="直線コネクタ 104"/>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6" name="テキスト ボックス 105"/>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7" name="直線コネクタ 106"/>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8" name="テキスト ボックス 107"/>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9" name="直線コネクタ 108"/>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10" name="テキスト ボックス 109"/>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11" name="直線コネクタ 110"/>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3" name="直線コネクタ 112"/>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6312</xdr:rowOff>
    </xdr:from>
    <xdr:to>
      <xdr:col>6</xdr:col>
      <xdr:colOff>510540</xdr:colOff>
      <xdr:row>59</xdr:row>
      <xdr:rowOff>24956</xdr:rowOff>
    </xdr:to>
    <xdr:cxnSp macro="">
      <xdr:nvCxnSpPr>
        <xdr:cNvPr id="118" name="直線コネクタ 117"/>
        <xdr:cNvCxnSpPr/>
      </xdr:nvCxnSpPr>
      <xdr:spPr>
        <a:xfrm flipV="1">
          <a:off x="4633595" y="8750262"/>
          <a:ext cx="1270" cy="1390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28783</xdr:rowOff>
    </xdr:from>
    <xdr:ext cx="534377" cy="259045"/>
    <xdr:sp macro="" textlink="">
      <xdr:nvSpPr>
        <xdr:cNvPr id="119" name="物件費最小値テキスト"/>
        <xdr:cNvSpPr txBox="1"/>
      </xdr:nvSpPr>
      <xdr:spPr>
        <a:xfrm>
          <a:off x="4686300" y="10144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31,535</a:t>
          </a:r>
          <a:endParaRPr kumimoji="1" lang="ja-JP" altLang="en-US" sz="1000" b="1">
            <a:latin typeface="ＭＳ Ｐゴシック"/>
          </a:endParaRPr>
        </a:p>
      </xdr:txBody>
    </xdr:sp>
    <xdr:clientData/>
  </xdr:oneCellAnchor>
  <xdr:twoCellAnchor>
    <xdr:from>
      <xdr:col>6</xdr:col>
      <xdr:colOff>422275</xdr:colOff>
      <xdr:row>59</xdr:row>
      <xdr:rowOff>24956</xdr:rowOff>
    </xdr:from>
    <xdr:to>
      <xdr:col>6</xdr:col>
      <xdr:colOff>600075</xdr:colOff>
      <xdr:row>59</xdr:row>
      <xdr:rowOff>24956</xdr:rowOff>
    </xdr:to>
    <xdr:cxnSp macro="">
      <xdr:nvCxnSpPr>
        <xdr:cNvPr id="120" name="直線コネクタ 119"/>
        <xdr:cNvCxnSpPr/>
      </xdr:nvCxnSpPr>
      <xdr:spPr>
        <a:xfrm>
          <a:off x="4546600" y="10140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124439</xdr:rowOff>
    </xdr:from>
    <xdr:ext cx="599010" cy="259045"/>
    <xdr:sp macro="" textlink="">
      <xdr:nvSpPr>
        <xdr:cNvPr id="121" name="物件費最大値テキスト"/>
        <xdr:cNvSpPr txBox="1"/>
      </xdr:nvSpPr>
      <xdr:spPr>
        <a:xfrm>
          <a:off x="4686300" y="8525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141,003</a:t>
          </a:r>
          <a:endParaRPr kumimoji="1" lang="ja-JP" altLang="en-US" sz="1000" b="1">
            <a:latin typeface="ＭＳ Ｐゴシック"/>
          </a:endParaRPr>
        </a:p>
      </xdr:txBody>
    </xdr:sp>
    <xdr:clientData/>
  </xdr:oneCellAnchor>
  <xdr:twoCellAnchor>
    <xdr:from>
      <xdr:col>6</xdr:col>
      <xdr:colOff>422275</xdr:colOff>
      <xdr:row>51</xdr:row>
      <xdr:rowOff>6312</xdr:rowOff>
    </xdr:from>
    <xdr:to>
      <xdr:col>6</xdr:col>
      <xdr:colOff>600075</xdr:colOff>
      <xdr:row>51</xdr:row>
      <xdr:rowOff>6312</xdr:rowOff>
    </xdr:to>
    <xdr:cxnSp macro="">
      <xdr:nvCxnSpPr>
        <xdr:cNvPr id="122" name="直線コネクタ 121"/>
        <xdr:cNvCxnSpPr/>
      </xdr:nvCxnSpPr>
      <xdr:spPr>
        <a:xfrm>
          <a:off x="4546600" y="8750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79540</xdr:rowOff>
    </xdr:from>
    <xdr:to>
      <xdr:col>6</xdr:col>
      <xdr:colOff>511175</xdr:colOff>
      <xdr:row>56</xdr:row>
      <xdr:rowOff>9411</xdr:rowOff>
    </xdr:to>
    <xdr:cxnSp macro="">
      <xdr:nvCxnSpPr>
        <xdr:cNvPr id="123" name="直線コネクタ 122"/>
        <xdr:cNvCxnSpPr/>
      </xdr:nvCxnSpPr>
      <xdr:spPr>
        <a:xfrm flipV="1">
          <a:off x="3797300" y="9509290"/>
          <a:ext cx="838200" cy="101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150512</xdr:rowOff>
    </xdr:from>
    <xdr:ext cx="534377" cy="259045"/>
    <xdr:sp macro="" textlink="">
      <xdr:nvSpPr>
        <xdr:cNvPr id="124" name="物件費平均値テキスト"/>
        <xdr:cNvSpPr txBox="1"/>
      </xdr:nvSpPr>
      <xdr:spPr>
        <a:xfrm>
          <a:off x="4686300" y="9580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69,950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635</xdr:rowOff>
    </xdr:from>
    <xdr:to>
      <xdr:col>6</xdr:col>
      <xdr:colOff>561975</xdr:colOff>
      <xdr:row>56</xdr:row>
      <xdr:rowOff>102235</xdr:rowOff>
    </xdr:to>
    <xdr:sp macro="" textlink="">
      <xdr:nvSpPr>
        <xdr:cNvPr id="125" name="フローチャート : 判断 124"/>
        <xdr:cNvSpPr/>
      </xdr:nvSpPr>
      <xdr:spPr>
        <a:xfrm>
          <a:off x="4584700" y="96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9411</xdr:rowOff>
    </xdr:from>
    <xdr:to>
      <xdr:col>5</xdr:col>
      <xdr:colOff>358775</xdr:colOff>
      <xdr:row>56</xdr:row>
      <xdr:rowOff>109817</xdr:rowOff>
    </xdr:to>
    <xdr:cxnSp macro="">
      <xdr:nvCxnSpPr>
        <xdr:cNvPr id="126" name="直線コネクタ 125"/>
        <xdr:cNvCxnSpPr/>
      </xdr:nvCxnSpPr>
      <xdr:spPr>
        <a:xfrm flipV="1">
          <a:off x="2908300" y="9610611"/>
          <a:ext cx="889000" cy="100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22581</xdr:rowOff>
    </xdr:from>
    <xdr:to>
      <xdr:col>5</xdr:col>
      <xdr:colOff>409575</xdr:colOff>
      <xdr:row>56</xdr:row>
      <xdr:rowOff>124181</xdr:rowOff>
    </xdr:to>
    <xdr:sp macro="" textlink="">
      <xdr:nvSpPr>
        <xdr:cNvPr id="127" name="フローチャート : 判断 126"/>
        <xdr:cNvSpPr/>
      </xdr:nvSpPr>
      <xdr:spPr>
        <a:xfrm>
          <a:off x="3746500" y="962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115308</xdr:rowOff>
    </xdr:from>
    <xdr:ext cx="534377" cy="259045"/>
    <xdr:sp macro="" textlink="">
      <xdr:nvSpPr>
        <xdr:cNvPr id="128" name="テキスト ボックス 127"/>
        <xdr:cNvSpPr txBox="1"/>
      </xdr:nvSpPr>
      <xdr:spPr>
        <a:xfrm>
          <a:off x="3530111" y="9716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68,222</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109817</xdr:rowOff>
    </xdr:from>
    <xdr:to>
      <xdr:col>4</xdr:col>
      <xdr:colOff>155575</xdr:colOff>
      <xdr:row>57</xdr:row>
      <xdr:rowOff>11722</xdr:rowOff>
    </xdr:to>
    <xdr:cxnSp macro="">
      <xdr:nvCxnSpPr>
        <xdr:cNvPr id="129" name="直線コネクタ 128"/>
        <xdr:cNvCxnSpPr/>
      </xdr:nvCxnSpPr>
      <xdr:spPr>
        <a:xfrm flipV="1">
          <a:off x="2019300" y="9711017"/>
          <a:ext cx="889000" cy="7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43256</xdr:rowOff>
    </xdr:from>
    <xdr:to>
      <xdr:col>4</xdr:col>
      <xdr:colOff>206375</xdr:colOff>
      <xdr:row>56</xdr:row>
      <xdr:rowOff>144856</xdr:rowOff>
    </xdr:to>
    <xdr:sp macro="" textlink="">
      <xdr:nvSpPr>
        <xdr:cNvPr id="130" name="フローチャート : 判断 129"/>
        <xdr:cNvSpPr/>
      </xdr:nvSpPr>
      <xdr:spPr>
        <a:xfrm>
          <a:off x="2857500" y="964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161383</xdr:rowOff>
    </xdr:from>
    <xdr:ext cx="534377" cy="259045"/>
    <xdr:sp macro="" textlink="">
      <xdr:nvSpPr>
        <xdr:cNvPr id="131" name="テキスト ボックス 130"/>
        <xdr:cNvSpPr txBox="1"/>
      </xdr:nvSpPr>
      <xdr:spPr>
        <a:xfrm>
          <a:off x="2641111" y="941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66,594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97003</xdr:rowOff>
    </xdr:from>
    <xdr:to>
      <xdr:col>2</xdr:col>
      <xdr:colOff>638175</xdr:colOff>
      <xdr:row>57</xdr:row>
      <xdr:rowOff>11722</xdr:rowOff>
    </xdr:to>
    <xdr:cxnSp macro="">
      <xdr:nvCxnSpPr>
        <xdr:cNvPr id="132" name="直線コネクタ 131"/>
        <xdr:cNvCxnSpPr/>
      </xdr:nvCxnSpPr>
      <xdr:spPr>
        <a:xfrm>
          <a:off x="1130300" y="9698203"/>
          <a:ext cx="889000" cy="86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40145</xdr:rowOff>
    </xdr:from>
    <xdr:to>
      <xdr:col>3</xdr:col>
      <xdr:colOff>3175</xdr:colOff>
      <xdr:row>56</xdr:row>
      <xdr:rowOff>141745</xdr:rowOff>
    </xdr:to>
    <xdr:sp macro="" textlink="">
      <xdr:nvSpPr>
        <xdr:cNvPr id="133" name="フローチャート : 判断 132"/>
        <xdr:cNvSpPr/>
      </xdr:nvSpPr>
      <xdr:spPr>
        <a:xfrm>
          <a:off x="1968500" y="964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158272</xdr:rowOff>
    </xdr:from>
    <xdr:ext cx="534377" cy="259045"/>
    <xdr:sp macro="" textlink="">
      <xdr:nvSpPr>
        <xdr:cNvPr id="134" name="テキスト ボックス 133"/>
        <xdr:cNvSpPr txBox="1"/>
      </xdr:nvSpPr>
      <xdr:spPr>
        <a:xfrm>
          <a:off x="1752111" y="9416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66,839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133096</xdr:rowOff>
    </xdr:from>
    <xdr:to>
      <xdr:col>1</xdr:col>
      <xdr:colOff>485775</xdr:colOff>
      <xdr:row>56</xdr:row>
      <xdr:rowOff>63246</xdr:rowOff>
    </xdr:to>
    <xdr:sp macro="" textlink="">
      <xdr:nvSpPr>
        <xdr:cNvPr id="135" name="フローチャート : 判断 134"/>
        <xdr:cNvSpPr/>
      </xdr:nvSpPr>
      <xdr:spPr>
        <a:xfrm>
          <a:off x="1079500" y="956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79773</xdr:rowOff>
    </xdr:from>
    <xdr:ext cx="534377" cy="259045"/>
    <xdr:sp macro="" textlink="">
      <xdr:nvSpPr>
        <xdr:cNvPr id="136" name="テキスト ボックス 135"/>
        <xdr:cNvSpPr txBox="1"/>
      </xdr:nvSpPr>
      <xdr:spPr>
        <a:xfrm>
          <a:off x="863111" y="933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73,020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28740</xdr:rowOff>
    </xdr:from>
    <xdr:to>
      <xdr:col>6</xdr:col>
      <xdr:colOff>561975</xdr:colOff>
      <xdr:row>55</xdr:row>
      <xdr:rowOff>130340</xdr:rowOff>
    </xdr:to>
    <xdr:sp macro="" textlink="">
      <xdr:nvSpPr>
        <xdr:cNvPr id="142" name="円/楕円 141"/>
        <xdr:cNvSpPr/>
      </xdr:nvSpPr>
      <xdr:spPr>
        <a:xfrm>
          <a:off x="4584700" y="945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51617</xdr:rowOff>
    </xdr:from>
    <xdr:ext cx="534377" cy="259045"/>
    <xdr:sp macro="" textlink="">
      <xdr:nvSpPr>
        <xdr:cNvPr id="143" name="物件費該当値テキスト"/>
        <xdr:cNvSpPr txBox="1"/>
      </xdr:nvSpPr>
      <xdr:spPr>
        <a:xfrm>
          <a:off x="4686300" y="930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81,237</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130061</xdr:rowOff>
    </xdr:from>
    <xdr:to>
      <xdr:col>5</xdr:col>
      <xdr:colOff>409575</xdr:colOff>
      <xdr:row>56</xdr:row>
      <xdr:rowOff>60211</xdr:rowOff>
    </xdr:to>
    <xdr:sp macro="" textlink="">
      <xdr:nvSpPr>
        <xdr:cNvPr id="144" name="円/楕円 143"/>
        <xdr:cNvSpPr/>
      </xdr:nvSpPr>
      <xdr:spPr>
        <a:xfrm>
          <a:off x="3746500" y="9559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76738</xdr:rowOff>
    </xdr:from>
    <xdr:ext cx="534377" cy="259045"/>
    <xdr:sp macro="" textlink="">
      <xdr:nvSpPr>
        <xdr:cNvPr id="145" name="テキスト ボックス 144"/>
        <xdr:cNvSpPr txBox="1"/>
      </xdr:nvSpPr>
      <xdr:spPr>
        <a:xfrm>
          <a:off x="3530111" y="9335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73,259</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59017</xdr:rowOff>
    </xdr:from>
    <xdr:to>
      <xdr:col>4</xdr:col>
      <xdr:colOff>206375</xdr:colOff>
      <xdr:row>56</xdr:row>
      <xdr:rowOff>160617</xdr:rowOff>
    </xdr:to>
    <xdr:sp macro="" textlink="">
      <xdr:nvSpPr>
        <xdr:cNvPr id="146" name="円/楕円 145"/>
        <xdr:cNvSpPr/>
      </xdr:nvSpPr>
      <xdr:spPr>
        <a:xfrm>
          <a:off x="2857500" y="9660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151744</xdr:rowOff>
    </xdr:from>
    <xdr:ext cx="534377" cy="259045"/>
    <xdr:sp macro="" textlink="">
      <xdr:nvSpPr>
        <xdr:cNvPr id="147" name="テキスト ボックス 146"/>
        <xdr:cNvSpPr txBox="1"/>
      </xdr:nvSpPr>
      <xdr:spPr>
        <a:xfrm>
          <a:off x="2641111" y="9752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65,353</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132372</xdr:rowOff>
    </xdr:from>
    <xdr:to>
      <xdr:col>3</xdr:col>
      <xdr:colOff>3175</xdr:colOff>
      <xdr:row>57</xdr:row>
      <xdr:rowOff>62522</xdr:rowOff>
    </xdr:to>
    <xdr:sp macro="" textlink="">
      <xdr:nvSpPr>
        <xdr:cNvPr id="148" name="円/楕円 147"/>
        <xdr:cNvSpPr/>
      </xdr:nvSpPr>
      <xdr:spPr>
        <a:xfrm>
          <a:off x="1968500" y="973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53649</xdr:rowOff>
    </xdr:from>
    <xdr:ext cx="534377" cy="259045"/>
    <xdr:sp macro="" textlink="">
      <xdr:nvSpPr>
        <xdr:cNvPr id="149" name="テキスト ボックス 148"/>
        <xdr:cNvSpPr txBox="1"/>
      </xdr:nvSpPr>
      <xdr:spPr>
        <a:xfrm>
          <a:off x="1752111" y="9826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59,577</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46203</xdr:rowOff>
    </xdr:from>
    <xdr:to>
      <xdr:col>1</xdr:col>
      <xdr:colOff>485775</xdr:colOff>
      <xdr:row>56</xdr:row>
      <xdr:rowOff>147803</xdr:rowOff>
    </xdr:to>
    <xdr:sp macro="" textlink="">
      <xdr:nvSpPr>
        <xdr:cNvPr id="150" name="円/楕円 149"/>
        <xdr:cNvSpPr/>
      </xdr:nvSpPr>
      <xdr:spPr>
        <a:xfrm>
          <a:off x="1079500" y="964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138930</xdr:rowOff>
    </xdr:from>
    <xdr:ext cx="534377" cy="259045"/>
    <xdr:sp macro="" textlink="">
      <xdr:nvSpPr>
        <xdr:cNvPr id="151" name="テキスト ボックス 150"/>
        <xdr:cNvSpPr txBox="1"/>
      </xdr:nvSpPr>
      <xdr:spPr>
        <a:xfrm>
          <a:off x="863111" y="9740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66,362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5" name="テキスト ボックス 164"/>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7" name="テキスト ボックス 166"/>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9" name="テキスト ボックス 168"/>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71" name="テキスト ボックス 170"/>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3" name="テキスト ボックス 172"/>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106134</xdr:rowOff>
    </xdr:from>
    <xdr:to>
      <xdr:col>6</xdr:col>
      <xdr:colOff>510540</xdr:colOff>
      <xdr:row>79</xdr:row>
      <xdr:rowOff>34125</xdr:rowOff>
    </xdr:to>
    <xdr:cxnSp macro="">
      <xdr:nvCxnSpPr>
        <xdr:cNvPr id="175" name="直線コネクタ 174"/>
        <xdr:cNvCxnSpPr/>
      </xdr:nvCxnSpPr>
      <xdr:spPr>
        <a:xfrm flipV="1">
          <a:off x="4633595" y="12107634"/>
          <a:ext cx="1270" cy="1471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37952</xdr:rowOff>
    </xdr:from>
    <xdr:ext cx="378565" cy="259045"/>
    <xdr:sp macro="" textlink="">
      <xdr:nvSpPr>
        <xdr:cNvPr id="176" name="維持補修費最小値テキスト"/>
        <xdr:cNvSpPr txBox="1"/>
      </xdr:nvSpPr>
      <xdr:spPr>
        <a:xfrm>
          <a:off x="4686300" y="13582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6</xdr:col>
      <xdr:colOff>422275</xdr:colOff>
      <xdr:row>79</xdr:row>
      <xdr:rowOff>34125</xdr:rowOff>
    </xdr:from>
    <xdr:to>
      <xdr:col>6</xdr:col>
      <xdr:colOff>600075</xdr:colOff>
      <xdr:row>79</xdr:row>
      <xdr:rowOff>34125</xdr:rowOff>
    </xdr:to>
    <xdr:cxnSp macro="">
      <xdr:nvCxnSpPr>
        <xdr:cNvPr id="177" name="直線コネクタ 176"/>
        <xdr:cNvCxnSpPr/>
      </xdr:nvCxnSpPr>
      <xdr:spPr>
        <a:xfrm>
          <a:off x="4546600" y="1357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52811</xdr:rowOff>
    </xdr:from>
    <xdr:ext cx="534377" cy="259045"/>
    <xdr:sp macro="" textlink="">
      <xdr:nvSpPr>
        <xdr:cNvPr id="178" name="維持補修費最大値テキスト"/>
        <xdr:cNvSpPr txBox="1"/>
      </xdr:nvSpPr>
      <xdr:spPr>
        <a:xfrm>
          <a:off x="4686300" y="11882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38,881</a:t>
          </a:r>
          <a:endParaRPr kumimoji="1" lang="ja-JP" altLang="en-US" sz="1000" b="1">
            <a:latin typeface="ＭＳ Ｐゴシック"/>
          </a:endParaRPr>
        </a:p>
      </xdr:txBody>
    </xdr:sp>
    <xdr:clientData/>
  </xdr:oneCellAnchor>
  <xdr:twoCellAnchor>
    <xdr:from>
      <xdr:col>6</xdr:col>
      <xdr:colOff>422275</xdr:colOff>
      <xdr:row>70</xdr:row>
      <xdr:rowOff>106134</xdr:rowOff>
    </xdr:from>
    <xdr:to>
      <xdr:col>6</xdr:col>
      <xdr:colOff>600075</xdr:colOff>
      <xdr:row>70</xdr:row>
      <xdr:rowOff>106134</xdr:rowOff>
    </xdr:to>
    <xdr:cxnSp macro="">
      <xdr:nvCxnSpPr>
        <xdr:cNvPr id="179" name="直線コネクタ 178"/>
        <xdr:cNvCxnSpPr/>
      </xdr:nvCxnSpPr>
      <xdr:spPr>
        <a:xfrm>
          <a:off x="4546600" y="12107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131394</xdr:rowOff>
    </xdr:from>
    <xdr:to>
      <xdr:col>6</xdr:col>
      <xdr:colOff>511175</xdr:colOff>
      <xdr:row>76</xdr:row>
      <xdr:rowOff>156921</xdr:rowOff>
    </xdr:to>
    <xdr:cxnSp macro="">
      <xdr:nvCxnSpPr>
        <xdr:cNvPr id="180" name="直線コネクタ 179"/>
        <xdr:cNvCxnSpPr/>
      </xdr:nvCxnSpPr>
      <xdr:spPr>
        <a:xfrm>
          <a:off x="3797300" y="13161594"/>
          <a:ext cx="8382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84205</xdr:rowOff>
    </xdr:from>
    <xdr:ext cx="469744" cy="259045"/>
    <xdr:sp macro="" textlink="">
      <xdr:nvSpPr>
        <xdr:cNvPr id="181" name="維持補修費平均値テキスト"/>
        <xdr:cNvSpPr txBox="1"/>
      </xdr:nvSpPr>
      <xdr:spPr>
        <a:xfrm>
          <a:off x="4686300" y="132858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6,057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105778</xdr:rowOff>
    </xdr:from>
    <xdr:to>
      <xdr:col>6</xdr:col>
      <xdr:colOff>561975</xdr:colOff>
      <xdr:row>78</xdr:row>
      <xdr:rowOff>35928</xdr:rowOff>
    </xdr:to>
    <xdr:sp macro="" textlink="">
      <xdr:nvSpPr>
        <xdr:cNvPr id="182" name="フローチャート : 判断 181"/>
        <xdr:cNvSpPr/>
      </xdr:nvSpPr>
      <xdr:spPr>
        <a:xfrm>
          <a:off x="4584700" y="1330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131394</xdr:rowOff>
    </xdr:from>
    <xdr:to>
      <xdr:col>5</xdr:col>
      <xdr:colOff>358775</xdr:colOff>
      <xdr:row>76</xdr:row>
      <xdr:rowOff>161874</xdr:rowOff>
    </xdr:to>
    <xdr:cxnSp macro="">
      <xdr:nvCxnSpPr>
        <xdr:cNvPr id="183" name="直線コネクタ 182"/>
        <xdr:cNvCxnSpPr/>
      </xdr:nvCxnSpPr>
      <xdr:spPr>
        <a:xfrm flipV="1">
          <a:off x="2908300" y="13161594"/>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77355</xdr:rowOff>
    </xdr:from>
    <xdr:to>
      <xdr:col>5</xdr:col>
      <xdr:colOff>409575</xdr:colOff>
      <xdr:row>78</xdr:row>
      <xdr:rowOff>7505</xdr:rowOff>
    </xdr:to>
    <xdr:sp macro="" textlink="">
      <xdr:nvSpPr>
        <xdr:cNvPr id="184" name="フローチャート : 判断 183"/>
        <xdr:cNvSpPr/>
      </xdr:nvSpPr>
      <xdr:spPr>
        <a:xfrm>
          <a:off x="3746500" y="132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170082</xdr:rowOff>
    </xdr:from>
    <xdr:ext cx="469744" cy="259045"/>
    <xdr:sp macro="" textlink="">
      <xdr:nvSpPr>
        <xdr:cNvPr id="185" name="テキスト ボックス 184"/>
        <xdr:cNvSpPr txBox="1"/>
      </xdr:nvSpPr>
      <xdr:spPr>
        <a:xfrm>
          <a:off x="3562427" y="13371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6,803</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130442</xdr:rowOff>
    </xdr:from>
    <xdr:to>
      <xdr:col>4</xdr:col>
      <xdr:colOff>155575</xdr:colOff>
      <xdr:row>76</xdr:row>
      <xdr:rowOff>161874</xdr:rowOff>
    </xdr:to>
    <xdr:cxnSp macro="">
      <xdr:nvCxnSpPr>
        <xdr:cNvPr id="186" name="直線コネクタ 185"/>
        <xdr:cNvCxnSpPr/>
      </xdr:nvCxnSpPr>
      <xdr:spPr>
        <a:xfrm>
          <a:off x="2019300" y="13160642"/>
          <a:ext cx="889000" cy="3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106731</xdr:rowOff>
    </xdr:from>
    <xdr:to>
      <xdr:col>4</xdr:col>
      <xdr:colOff>206375</xdr:colOff>
      <xdr:row>78</xdr:row>
      <xdr:rowOff>36881</xdr:rowOff>
    </xdr:to>
    <xdr:sp macro="" textlink="">
      <xdr:nvSpPr>
        <xdr:cNvPr id="187" name="フローチャート : 判断 186"/>
        <xdr:cNvSpPr/>
      </xdr:nvSpPr>
      <xdr:spPr>
        <a:xfrm>
          <a:off x="2857500" y="1330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28008</xdr:rowOff>
    </xdr:from>
    <xdr:ext cx="469744" cy="259045"/>
    <xdr:sp macro="" textlink="">
      <xdr:nvSpPr>
        <xdr:cNvPr id="188" name="テキスト ボックス 187"/>
        <xdr:cNvSpPr txBox="1"/>
      </xdr:nvSpPr>
      <xdr:spPr>
        <a:xfrm>
          <a:off x="2673427" y="13401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6,032</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125031</xdr:rowOff>
    </xdr:from>
    <xdr:to>
      <xdr:col>2</xdr:col>
      <xdr:colOff>638175</xdr:colOff>
      <xdr:row>76</xdr:row>
      <xdr:rowOff>130442</xdr:rowOff>
    </xdr:to>
    <xdr:cxnSp macro="">
      <xdr:nvCxnSpPr>
        <xdr:cNvPr id="189" name="直線コネクタ 188"/>
        <xdr:cNvCxnSpPr/>
      </xdr:nvCxnSpPr>
      <xdr:spPr>
        <a:xfrm>
          <a:off x="1130300" y="13155231"/>
          <a:ext cx="889000" cy="5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103682</xdr:rowOff>
    </xdr:from>
    <xdr:to>
      <xdr:col>3</xdr:col>
      <xdr:colOff>3175</xdr:colOff>
      <xdr:row>78</xdr:row>
      <xdr:rowOff>33832</xdr:rowOff>
    </xdr:to>
    <xdr:sp macro="" textlink="">
      <xdr:nvSpPr>
        <xdr:cNvPr id="190" name="フローチャート : 判断 189"/>
        <xdr:cNvSpPr/>
      </xdr:nvSpPr>
      <xdr:spPr>
        <a:xfrm>
          <a:off x="1968500" y="1330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24959</xdr:rowOff>
    </xdr:from>
    <xdr:ext cx="469744" cy="259045"/>
    <xdr:sp macro="" textlink="">
      <xdr:nvSpPr>
        <xdr:cNvPr id="191" name="テキスト ボックス 190"/>
        <xdr:cNvSpPr txBox="1"/>
      </xdr:nvSpPr>
      <xdr:spPr>
        <a:xfrm>
          <a:off x="1784427" y="13398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116980</xdr:rowOff>
    </xdr:from>
    <xdr:to>
      <xdr:col>1</xdr:col>
      <xdr:colOff>485775</xdr:colOff>
      <xdr:row>78</xdr:row>
      <xdr:rowOff>47130</xdr:rowOff>
    </xdr:to>
    <xdr:sp macro="" textlink="">
      <xdr:nvSpPr>
        <xdr:cNvPr id="192" name="フローチャート : 判断 191"/>
        <xdr:cNvSpPr/>
      </xdr:nvSpPr>
      <xdr:spPr>
        <a:xfrm>
          <a:off x="1079500" y="133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38257</xdr:rowOff>
    </xdr:from>
    <xdr:ext cx="469744" cy="259045"/>
    <xdr:sp macro="" textlink="">
      <xdr:nvSpPr>
        <xdr:cNvPr id="193" name="テキスト ボックス 192"/>
        <xdr:cNvSpPr txBox="1"/>
      </xdr:nvSpPr>
      <xdr:spPr>
        <a:xfrm>
          <a:off x="895427" y="13411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106121</xdr:rowOff>
    </xdr:from>
    <xdr:to>
      <xdr:col>6</xdr:col>
      <xdr:colOff>561975</xdr:colOff>
      <xdr:row>77</xdr:row>
      <xdr:rowOff>36271</xdr:rowOff>
    </xdr:to>
    <xdr:sp macro="" textlink="">
      <xdr:nvSpPr>
        <xdr:cNvPr id="199" name="円/楕円 198"/>
        <xdr:cNvSpPr/>
      </xdr:nvSpPr>
      <xdr:spPr>
        <a:xfrm>
          <a:off x="4584700" y="1313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128998</xdr:rowOff>
    </xdr:from>
    <xdr:ext cx="534377" cy="259045"/>
    <xdr:sp macro="" textlink="">
      <xdr:nvSpPr>
        <xdr:cNvPr id="200" name="維持補修費該当値テキスト"/>
        <xdr:cNvSpPr txBox="1"/>
      </xdr:nvSpPr>
      <xdr:spPr>
        <a:xfrm>
          <a:off x="4686300" y="12987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10,548</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80594</xdr:rowOff>
    </xdr:from>
    <xdr:to>
      <xdr:col>5</xdr:col>
      <xdr:colOff>409575</xdr:colOff>
      <xdr:row>77</xdr:row>
      <xdr:rowOff>10744</xdr:rowOff>
    </xdr:to>
    <xdr:sp macro="" textlink="">
      <xdr:nvSpPr>
        <xdr:cNvPr id="201" name="円/楕円 200"/>
        <xdr:cNvSpPr/>
      </xdr:nvSpPr>
      <xdr:spPr>
        <a:xfrm>
          <a:off x="3746500" y="13110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75</xdr:row>
      <xdr:rowOff>27271</xdr:rowOff>
    </xdr:from>
    <xdr:ext cx="534377" cy="259045"/>
    <xdr:sp macro="" textlink="">
      <xdr:nvSpPr>
        <xdr:cNvPr id="202" name="テキスト ボックス 201"/>
        <xdr:cNvSpPr txBox="1"/>
      </xdr:nvSpPr>
      <xdr:spPr>
        <a:xfrm>
          <a:off x="3530111" y="12886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11,218</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111074</xdr:rowOff>
    </xdr:from>
    <xdr:to>
      <xdr:col>4</xdr:col>
      <xdr:colOff>206375</xdr:colOff>
      <xdr:row>77</xdr:row>
      <xdr:rowOff>41224</xdr:rowOff>
    </xdr:to>
    <xdr:sp macro="" textlink="">
      <xdr:nvSpPr>
        <xdr:cNvPr id="203" name="円/楕円 202"/>
        <xdr:cNvSpPr/>
      </xdr:nvSpPr>
      <xdr:spPr>
        <a:xfrm>
          <a:off x="2857500" y="13141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75</xdr:row>
      <xdr:rowOff>57751</xdr:rowOff>
    </xdr:from>
    <xdr:ext cx="534377" cy="259045"/>
    <xdr:sp macro="" textlink="">
      <xdr:nvSpPr>
        <xdr:cNvPr id="204" name="テキスト ボックス 203"/>
        <xdr:cNvSpPr txBox="1"/>
      </xdr:nvSpPr>
      <xdr:spPr>
        <a:xfrm>
          <a:off x="2641111" y="12916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10,418</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79642</xdr:rowOff>
    </xdr:from>
    <xdr:to>
      <xdr:col>3</xdr:col>
      <xdr:colOff>3175</xdr:colOff>
      <xdr:row>77</xdr:row>
      <xdr:rowOff>9792</xdr:rowOff>
    </xdr:to>
    <xdr:sp macro="" textlink="">
      <xdr:nvSpPr>
        <xdr:cNvPr id="205" name="円/楕円 204"/>
        <xdr:cNvSpPr/>
      </xdr:nvSpPr>
      <xdr:spPr>
        <a:xfrm>
          <a:off x="1968500" y="13109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75</xdr:row>
      <xdr:rowOff>26319</xdr:rowOff>
    </xdr:from>
    <xdr:ext cx="534377" cy="259045"/>
    <xdr:sp macro="" textlink="">
      <xdr:nvSpPr>
        <xdr:cNvPr id="206" name="テキスト ボックス 205"/>
        <xdr:cNvSpPr txBox="1"/>
      </xdr:nvSpPr>
      <xdr:spPr>
        <a:xfrm>
          <a:off x="1752111" y="12885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11,243</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74231</xdr:rowOff>
    </xdr:from>
    <xdr:to>
      <xdr:col>1</xdr:col>
      <xdr:colOff>485775</xdr:colOff>
      <xdr:row>77</xdr:row>
      <xdr:rowOff>4381</xdr:rowOff>
    </xdr:to>
    <xdr:sp macro="" textlink="">
      <xdr:nvSpPr>
        <xdr:cNvPr id="207" name="円/楕円 206"/>
        <xdr:cNvSpPr/>
      </xdr:nvSpPr>
      <xdr:spPr>
        <a:xfrm>
          <a:off x="1079500" y="13104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75</xdr:row>
      <xdr:rowOff>20908</xdr:rowOff>
    </xdr:from>
    <xdr:ext cx="534377" cy="259045"/>
    <xdr:sp macro="" textlink="">
      <xdr:nvSpPr>
        <xdr:cNvPr id="208" name="テキスト ボックス 207"/>
        <xdr:cNvSpPr txBox="1"/>
      </xdr:nvSpPr>
      <xdr:spPr>
        <a:xfrm>
          <a:off x="863111" y="1287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11,385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105,024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9" name="テキスト ボックス 218"/>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90385</xdr:rowOff>
    </xdr:from>
    <xdr:to>
      <xdr:col>6</xdr:col>
      <xdr:colOff>510540</xdr:colOff>
      <xdr:row>99</xdr:row>
      <xdr:rowOff>97955</xdr:rowOff>
    </xdr:to>
    <xdr:cxnSp macro="">
      <xdr:nvCxnSpPr>
        <xdr:cNvPr id="233" name="直線コネクタ 232"/>
        <xdr:cNvCxnSpPr/>
      </xdr:nvCxnSpPr>
      <xdr:spPr>
        <a:xfrm flipV="1">
          <a:off x="4633595" y="15520885"/>
          <a:ext cx="1270" cy="15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101782</xdr:rowOff>
    </xdr:from>
    <xdr:ext cx="534377" cy="259045"/>
    <xdr:sp macro="" textlink="">
      <xdr:nvSpPr>
        <xdr:cNvPr id="234" name="扶助費最小値テキスト"/>
        <xdr:cNvSpPr txBox="1"/>
      </xdr:nvSpPr>
      <xdr:spPr>
        <a:xfrm>
          <a:off x="4686300" y="17075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55,787</a:t>
          </a:r>
          <a:endParaRPr kumimoji="1" lang="ja-JP" altLang="en-US" sz="1000" b="1">
            <a:latin typeface="ＭＳ Ｐゴシック"/>
          </a:endParaRPr>
        </a:p>
      </xdr:txBody>
    </xdr:sp>
    <xdr:clientData/>
  </xdr:oneCellAnchor>
  <xdr:twoCellAnchor>
    <xdr:from>
      <xdr:col>6</xdr:col>
      <xdr:colOff>422275</xdr:colOff>
      <xdr:row>99</xdr:row>
      <xdr:rowOff>97955</xdr:rowOff>
    </xdr:from>
    <xdr:to>
      <xdr:col>6</xdr:col>
      <xdr:colOff>600075</xdr:colOff>
      <xdr:row>99</xdr:row>
      <xdr:rowOff>97955</xdr:rowOff>
    </xdr:to>
    <xdr:cxnSp macro="">
      <xdr:nvCxnSpPr>
        <xdr:cNvPr id="235" name="直線コネクタ 234"/>
        <xdr:cNvCxnSpPr/>
      </xdr:nvCxnSpPr>
      <xdr:spPr>
        <a:xfrm>
          <a:off x="4546600" y="17071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37062</xdr:rowOff>
    </xdr:from>
    <xdr:ext cx="599010" cy="259045"/>
    <xdr:sp macro="" textlink="">
      <xdr:nvSpPr>
        <xdr:cNvPr id="236" name="扶助費最大値テキスト"/>
        <xdr:cNvSpPr txBox="1"/>
      </xdr:nvSpPr>
      <xdr:spPr>
        <a:xfrm>
          <a:off x="4686300" y="15296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177,883</a:t>
          </a:r>
          <a:endParaRPr kumimoji="1" lang="ja-JP" altLang="en-US" sz="1000" b="1">
            <a:latin typeface="ＭＳ Ｐゴシック"/>
          </a:endParaRPr>
        </a:p>
      </xdr:txBody>
    </xdr:sp>
    <xdr:clientData/>
  </xdr:oneCellAnchor>
  <xdr:twoCellAnchor>
    <xdr:from>
      <xdr:col>6</xdr:col>
      <xdr:colOff>422275</xdr:colOff>
      <xdr:row>90</xdr:row>
      <xdr:rowOff>90385</xdr:rowOff>
    </xdr:from>
    <xdr:to>
      <xdr:col>6</xdr:col>
      <xdr:colOff>600075</xdr:colOff>
      <xdr:row>90</xdr:row>
      <xdr:rowOff>90385</xdr:rowOff>
    </xdr:to>
    <xdr:cxnSp macro="">
      <xdr:nvCxnSpPr>
        <xdr:cNvPr id="237" name="直線コネクタ 236"/>
        <xdr:cNvCxnSpPr/>
      </xdr:nvCxnSpPr>
      <xdr:spPr>
        <a:xfrm>
          <a:off x="4546600" y="15520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56604</xdr:rowOff>
    </xdr:from>
    <xdr:to>
      <xdr:col>6</xdr:col>
      <xdr:colOff>511175</xdr:colOff>
      <xdr:row>98</xdr:row>
      <xdr:rowOff>121729</xdr:rowOff>
    </xdr:to>
    <xdr:cxnSp macro="">
      <xdr:nvCxnSpPr>
        <xdr:cNvPr id="238" name="直線コネクタ 237"/>
        <xdr:cNvCxnSpPr/>
      </xdr:nvCxnSpPr>
      <xdr:spPr>
        <a:xfrm>
          <a:off x="3797300" y="16858704"/>
          <a:ext cx="838200" cy="65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134765</xdr:rowOff>
    </xdr:from>
    <xdr:ext cx="534377" cy="259045"/>
    <xdr:sp macro="" textlink="">
      <xdr:nvSpPr>
        <xdr:cNvPr id="239" name="扶助費平均値テキスト"/>
        <xdr:cNvSpPr txBox="1"/>
      </xdr:nvSpPr>
      <xdr:spPr>
        <a:xfrm>
          <a:off x="4686300" y="164225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91,190</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111888</xdr:rowOff>
    </xdr:from>
    <xdr:to>
      <xdr:col>6</xdr:col>
      <xdr:colOff>561975</xdr:colOff>
      <xdr:row>97</xdr:row>
      <xdr:rowOff>42038</xdr:rowOff>
    </xdr:to>
    <xdr:sp macro="" textlink="">
      <xdr:nvSpPr>
        <xdr:cNvPr id="240" name="フローチャート : 判断 239"/>
        <xdr:cNvSpPr/>
      </xdr:nvSpPr>
      <xdr:spPr>
        <a:xfrm>
          <a:off x="4584700" y="165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56604</xdr:rowOff>
    </xdr:from>
    <xdr:to>
      <xdr:col>5</xdr:col>
      <xdr:colOff>358775</xdr:colOff>
      <xdr:row>98</xdr:row>
      <xdr:rowOff>142570</xdr:rowOff>
    </xdr:to>
    <xdr:cxnSp macro="">
      <xdr:nvCxnSpPr>
        <xdr:cNvPr id="241" name="直線コネクタ 240"/>
        <xdr:cNvCxnSpPr/>
      </xdr:nvCxnSpPr>
      <xdr:spPr>
        <a:xfrm flipV="1">
          <a:off x="2908300" y="16858704"/>
          <a:ext cx="889000" cy="85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8319</xdr:rowOff>
    </xdr:from>
    <xdr:to>
      <xdr:col>5</xdr:col>
      <xdr:colOff>409575</xdr:colOff>
      <xdr:row>97</xdr:row>
      <xdr:rowOff>109919</xdr:rowOff>
    </xdr:to>
    <xdr:sp macro="" textlink="">
      <xdr:nvSpPr>
        <xdr:cNvPr id="242" name="フローチャート : 判断 241"/>
        <xdr:cNvSpPr/>
      </xdr:nvSpPr>
      <xdr:spPr>
        <a:xfrm>
          <a:off x="3746500" y="1663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126446</xdr:rowOff>
    </xdr:from>
    <xdr:ext cx="534377" cy="259045"/>
    <xdr:sp macro="" textlink="">
      <xdr:nvSpPr>
        <xdr:cNvPr id="243" name="テキスト ボックス 242"/>
        <xdr:cNvSpPr txBox="1"/>
      </xdr:nvSpPr>
      <xdr:spPr>
        <a:xfrm>
          <a:off x="3530111" y="1641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85,845</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142570</xdr:rowOff>
    </xdr:from>
    <xdr:to>
      <xdr:col>4</xdr:col>
      <xdr:colOff>155575</xdr:colOff>
      <xdr:row>98</xdr:row>
      <xdr:rowOff>155487</xdr:rowOff>
    </xdr:to>
    <xdr:cxnSp macro="">
      <xdr:nvCxnSpPr>
        <xdr:cNvPr id="244" name="直線コネクタ 243"/>
        <xdr:cNvCxnSpPr/>
      </xdr:nvCxnSpPr>
      <xdr:spPr>
        <a:xfrm flipV="1">
          <a:off x="2019300" y="16944670"/>
          <a:ext cx="889000" cy="12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85204</xdr:rowOff>
    </xdr:from>
    <xdr:to>
      <xdr:col>4</xdr:col>
      <xdr:colOff>206375</xdr:colOff>
      <xdr:row>98</xdr:row>
      <xdr:rowOff>15354</xdr:rowOff>
    </xdr:to>
    <xdr:sp macro="" textlink="">
      <xdr:nvSpPr>
        <xdr:cNvPr id="245" name="フローチャート : 判断 244"/>
        <xdr:cNvSpPr/>
      </xdr:nvSpPr>
      <xdr:spPr>
        <a:xfrm>
          <a:off x="2857500" y="1671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31881</xdr:rowOff>
    </xdr:from>
    <xdr:ext cx="534377" cy="259045"/>
    <xdr:sp macro="" textlink="">
      <xdr:nvSpPr>
        <xdr:cNvPr id="246" name="テキスト ボックス 245"/>
        <xdr:cNvSpPr txBox="1"/>
      </xdr:nvSpPr>
      <xdr:spPr>
        <a:xfrm>
          <a:off x="2641111" y="1649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155487</xdr:rowOff>
    </xdr:from>
    <xdr:to>
      <xdr:col>2</xdr:col>
      <xdr:colOff>638175</xdr:colOff>
      <xdr:row>99</xdr:row>
      <xdr:rowOff>36271</xdr:rowOff>
    </xdr:to>
    <xdr:cxnSp macro="">
      <xdr:nvCxnSpPr>
        <xdr:cNvPr id="247" name="直線コネクタ 246"/>
        <xdr:cNvCxnSpPr/>
      </xdr:nvCxnSpPr>
      <xdr:spPr>
        <a:xfrm flipV="1">
          <a:off x="1130300" y="16957587"/>
          <a:ext cx="889000" cy="52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109893</xdr:rowOff>
    </xdr:from>
    <xdr:to>
      <xdr:col>3</xdr:col>
      <xdr:colOff>3175</xdr:colOff>
      <xdr:row>98</xdr:row>
      <xdr:rowOff>40043</xdr:rowOff>
    </xdr:to>
    <xdr:sp macro="" textlink="">
      <xdr:nvSpPr>
        <xdr:cNvPr id="248" name="フローチャート : 判断 247"/>
        <xdr:cNvSpPr/>
      </xdr:nvSpPr>
      <xdr:spPr>
        <a:xfrm>
          <a:off x="1968500" y="167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56570</xdr:rowOff>
    </xdr:from>
    <xdr:ext cx="534377" cy="259045"/>
    <xdr:sp macro="" textlink="">
      <xdr:nvSpPr>
        <xdr:cNvPr id="249" name="テキスト ボックス 248"/>
        <xdr:cNvSpPr txBox="1"/>
      </xdr:nvSpPr>
      <xdr:spPr>
        <a:xfrm>
          <a:off x="1752111" y="16515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77,847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109068</xdr:rowOff>
    </xdr:from>
    <xdr:to>
      <xdr:col>1</xdr:col>
      <xdr:colOff>485775</xdr:colOff>
      <xdr:row>98</xdr:row>
      <xdr:rowOff>39218</xdr:rowOff>
    </xdr:to>
    <xdr:sp macro="" textlink="">
      <xdr:nvSpPr>
        <xdr:cNvPr id="250" name="フローチャート : 判断 249"/>
        <xdr:cNvSpPr/>
      </xdr:nvSpPr>
      <xdr:spPr>
        <a:xfrm>
          <a:off x="1079500" y="1673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55745</xdr:rowOff>
    </xdr:from>
    <xdr:ext cx="534377" cy="259045"/>
    <xdr:sp macro="" textlink="">
      <xdr:nvSpPr>
        <xdr:cNvPr id="251" name="テキスト ボックス 250"/>
        <xdr:cNvSpPr txBox="1"/>
      </xdr:nvSpPr>
      <xdr:spPr>
        <a:xfrm>
          <a:off x="863111" y="16514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70929</xdr:rowOff>
    </xdr:from>
    <xdr:to>
      <xdr:col>6</xdr:col>
      <xdr:colOff>561975</xdr:colOff>
      <xdr:row>99</xdr:row>
      <xdr:rowOff>1079</xdr:rowOff>
    </xdr:to>
    <xdr:sp macro="" textlink="">
      <xdr:nvSpPr>
        <xdr:cNvPr id="257" name="円/楕円 256"/>
        <xdr:cNvSpPr/>
      </xdr:nvSpPr>
      <xdr:spPr>
        <a:xfrm>
          <a:off x="4584700" y="16873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49356</xdr:rowOff>
    </xdr:from>
    <xdr:ext cx="534377" cy="259045"/>
    <xdr:sp macro="" textlink="">
      <xdr:nvSpPr>
        <xdr:cNvPr id="258" name="扶助費該当値テキスト"/>
        <xdr:cNvSpPr txBox="1"/>
      </xdr:nvSpPr>
      <xdr:spPr>
        <a:xfrm>
          <a:off x="4686300" y="16851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67,415</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5804</xdr:rowOff>
    </xdr:from>
    <xdr:to>
      <xdr:col>5</xdr:col>
      <xdr:colOff>409575</xdr:colOff>
      <xdr:row>98</xdr:row>
      <xdr:rowOff>107404</xdr:rowOff>
    </xdr:to>
    <xdr:sp macro="" textlink="">
      <xdr:nvSpPr>
        <xdr:cNvPr id="259" name="円/楕円 258"/>
        <xdr:cNvSpPr/>
      </xdr:nvSpPr>
      <xdr:spPr>
        <a:xfrm>
          <a:off x="3746500" y="1680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98531</xdr:rowOff>
    </xdr:from>
    <xdr:ext cx="534377" cy="259045"/>
    <xdr:sp macro="" textlink="">
      <xdr:nvSpPr>
        <xdr:cNvPr id="260" name="テキスト ボックス 259"/>
        <xdr:cNvSpPr txBox="1"/>
      </xdr:nvSpPr>
      <xdr:spPr>
        <a:xfrm>
          <a:off x="3530111" y="16900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72,543</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91770</xdr:rowOff>
    </xdr:from>
    <xdr:to>
      <xdr:col>4</xdr:col>
      <xdr:colOff>206375</xdr:colOff>
      <xdr:row>99</xdr:row>
      <xdr:rowOff>21920</xdr:rowOff>
    </xdr:to>
    <xdr:sp macro="" textlink="">
      <xdr:nvSpPr>
        <xdr:cNvPr id="261" name="円/楕円 260"/>
        <xdr:cNvSpPr/>
      </xdr:nvSpPr>
      <xdr:spPr>
        <a:xfrm>
          <a:off x="2857500" y="1689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13047</xdr:rowOff>
    </xdr:from>
    <xdr:ext cx="534377" cy="259045"/>
    <xdr:sp macro="" textlink="">
      <xdr:nvSpPr>
        <xdr:cNvPr id="262" name="テキスト ボックス 261"/>
        <xdr:cNvSpPr txBox="1"/>
      </xdr:nvSpPr>
      <xdr:spPr>
        <a:xfrm>
          <a:off x="2641111" y="16986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65,774</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104687</xdr:rowOff>
    </xdr:from>
    <xdr:to>
      <xdr:col>3</xdr:col>
      <xdr:colOff>3175</xdr:colOff>
      <xdr:row>99</xdr:row>
      <xdr:rowOff>34837</xdr:rowOff>
    </xdr:to>
    <xdr:sp macro="" textlink="">
      <xdr:nvSpPr>
        <xdr:cNvPr id="263" name="円/楕円 262"/>
        <xdr:cNvSpPr/>
      </xdr:nvSpPr>
      <xdr:spPr>
        <a:xfrm>
          <a:off x="1968500" y="1690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25964</xdr:rowOff>
    </xdr:from>
    <xdr:ext cx="534377" cy="259045"/>
    <xdr:sp macro="" textlink="">
      <xdr:nvSpPr>
        <xdr:cNvPr id="264" name="テキスト ボックス 263"/>
        <xdr:cNvSpPr txBox="1"/>
      </xdr:nvSpPr>
      <xdr:spPr>
        <a:xfrm>
          <a:off x="1752111" y="1699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64,757</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156921</xdr:rowOff>
    </xdr:from>
    <xdr:to>
      <xdr:col>1</xdr:col>
      <xdr:colOff>485775</xdr:colOff>
      <xdr:row>99</xdr:row>
      <xdr:rowOff>87071</xdr:rowOff>
    </xdr:to>
    <xdr:sp macro="" textlink="">
      <xdr:nvSpPr>
        <xdr:cNvPr id="265" name="円/楕円 264"/>
        <xdr:cNvSpPr/>
      </xdr:nvSpPr>
      <xdr:spPr>
        <a:xfrm>
          <a:off x="1079500" y="16959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78198</xdr:rowOff>
    </xdr:from>
    <xdr:ext cx="534377" cy="259045"/>
    <xdr:sp macro="" textlink="">
      <xdr:nvSpPr>
        <xdr:cNvPr id="266" name="テキスト ボックス 265"/>
        <xdr:cNvSpPr txBox="1"/>
      </xdr:nvSpPr>
      <xdr:spPr>
        <a:xfrm>
          <a:off x="863111" y="17051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60,644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37,435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7" name="直線コネクタ 276"/>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8" name="テキスト ボックス 277"/>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9" name="直線コネクタ 278"/>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80" name="テキスト ボックス 279"/>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81" name="直線コネクタ 280"/>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82" name="テキスト ボックス 281"/>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4" name="テキスト ボックス 283"/>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5" name="直線コネクタ 284"/>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54627</xdr:rowOff>
    </xdr:from>
    <xdr:ext cx="595419" cy="259045"/>
    <xdr:sp macro="" textlink="">
      <xdr:nvSpPr>
        <xdr:cNvPr id="286" name="テキスト ボックス 285"/>
        <xdr:cNvSpPr txBox="1"/>
      </xdr:nvSpPr>
      <xdr:spPr>
        <a:xfrm>
          <a:off x="6008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7" name="直線コネクタ 286"/>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8" name="テキスト ボックス 287"/>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9" name="直線コネクタ 288"/>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90" name="テキスト ボックス 289"/>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1" name="直線コネクタ 29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2" name="テキスト ボックス 29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160436</xdr:rowOff>
    </xdr:from>
    <xdr:to>
      <xdr:col>15</xdr:col>
      <xdr:colOff>180340</xdr:colOff>
      <xdr:row>38</xdr:row>
      <xdr:rowOff>139557</xdr:rowOff>
    </xdr:to>
    <xdr:cxnSp macro="">
      <xdr:nvCxnSpPr>
        <xdr:cNvPr id="294" name="直線コネクタ 293"/>
        <xdr:cNvCxnSpPr/>
      </xdr:nvCxnSpPr>
      <xdr:spPr>
        <a:xfrm flipV="1">
          <a:off x="10475595" y="5303936"/>
          <a:ext cx="1270" cy="1350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143384</xdr:rowOff>
    </xdr:from>
    <xdr:ext cx="534377" cy="259045"/>
    <xdr:sp macro="" textlink="">
      <xdr:nvSpPr>
        <xdr:cNvPr id="295" name="補助費等最小値テキスト"/>
        <xdr:cNvSpPr txBox="1"/>
      </xdr:nvSpPr>
      <xdr:spPr>
        <a:xfrm>
          <a:off x="10528300" y="665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18,015</a:t>
          </a:r>
          <a:endParaRPr kumimoji="1" lang="ja-JP" altLang="en-US" sz="1000" b="1">
            <a:latin typeface="ＭＳ Ｐゴシック"/>
          </a:endParaRPr>
        </a:p>
      </xdr:txBody>
    </xdr:sp>
    <xdr:clientData/>
  </xdr:oneCellAnchor>
  <xdr:twoCellAnchor>
    <xdr:from>
      <xdr:col>15</xdr:col>
      <xdr:colOff>92075</xdr:colOff>
      <xdr:row>38</xdr:row>
      <xdr:rowOff>139557</xdr:rowOff>
    </xdr:from>
    <xdr:to>
      <xdr:col>15</xdr:col>
      <xdr:colOff>269875</xdr:colOff>
      <xdr:row>38</xdr:row>
      <xdr:rowOff>139557</xdr:rowOff>
    </xdr:to>
    <xdr:cxnSp macro="">
      <xdr:nvCxnSpPr>
        <xdr:cNvPr id="296" name="直線コネクタ 295"/>
        <xdr:cNvCxnSpPr/>
      </xdr:nvCxnSpPr>
      <xdr:spPr>
        <a:xfrm>
          <a:off x="10388600" y="6654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107113</xdr:rowOff>
    </xdr:from>
    <xdr:ext cx="599010" cy="259045"/>
    <xdr:sp macro="" textlink="">
      <xdr:nvSpPr>
        <xdr:cNvPr id="297" name="補助費等最大値テキスト"/>
        <xdr:cNvSpPr txBox="1"/>
      </xdr:nvSpPr>
      <xdr:spPr>
        <a:xfrm>
          <a:off x="10528300" y="50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159,823</a:t>
          </a:r>
          <a:endParaRPr kumimoji="1" lang="ja-JP" altLang="en-US" sz="1000" b="1">
            <a:latin typeface="ＭＳ Ｐゴシック"/>
          </a:endParaRPr>
        </a:p>
      </xdr:txBody>
    </xdr:sp>
    <xdr:clientData/>
  </xdr:oneCellAnchor>
  <xdr:twoCellAnchor>
    <xdr:from>
      <xdr:col>15</xdr:col>
      <xdr:colOff>92075</xdr:colOff>
      <xdr:row>30</xdr:row>
      <xdr:rowOff>160436</xdr:rowOff>
    </xdr:from>
    <xdr:to>
      <xdr:col>15</xdr:col>
      <xdr:colOff>269875</xdr:colOff>
      <xdr:row>30</xdr:row>
      <xdr:rowOff>160436</xdr:rowOff>
    </xdr:to>
    <xdr:cxnSp macro="">
      <xdr:nvCxnSpPr>
        <xdr:cNvPr id="298" name="直線コネクタ 297"/>
        <xdr:cNvCxnSpPr/>
      </xdr:nvCxnSpPr>
      <xdr:spPr>
        <a:xfrm>
          <a:off x="10388600" y="5303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39297</xdr:rowOff>
    </xdr:from>
    <xdr:to>
      <xdr:col>15</xdr:col>
      <xdr:colOff>180975</xdr:colOff>
      <xdr:row>36</xdr:row>
      <xdr:rowOff>44021</xdr:rowOff>
    </xdr:to>
    <xdr:cxnSp macro="">
      <xdr:nvCxnSpPr>
        <xdr:cNvPr id="299" name="直線コネクタ 298"/>
        <xdr:cNvCxnSpPr/>
      </xdr:nvCxnSpPr>
      <xdr:spPr>
        <a:xfrm>
          <a:off x="9639300" y="6211497"/>
          <a:ext cx="838200" cy="4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145480</xdr:rowOff>
    </xdr:from>
    <xdr:ext cx="534377" cy="259045"/>
    <xdr:sp macro="" textlink="">
      <xdr:nvSpPr>
        <xdr:cNvPr id="300" name="補助費等平均値テキスト"/>
        <xdr:cNvSpPr txBox="1"/>
      </xdr:nvSpPr>
      <xdr:spPr>
        <a:xfrm>
          <a:off x="10528300" y="61462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63,795</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167053</xdr:rowOff>
    </xdr:from>
    <xdr:to>
      <xdr:col>15</xdr:col>
      <xdr:colOff>231775</xdr:colOff>
      <xdr:row>36</xdr:row>
      <xdr:rowOff>97203</xdr:rowOff>
    </xdr:to>
    <xdr:sp macro="" textlink="">
      <xdr:nvSpPr>
        <xdr:cNvPr id="301" name="フローチャート : 判断 300"/>
        <xdr:cNvSpPr/>
      </xdr:nvSpPr>
      <xdr:spPr>
        <a:xfrm>
          <a:off x="10426700" y="616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35401</xdr:rowOff>
    </xdr:from>
    <xdr:to>
      <xdr:col>14</xdr:col>
      <xdr:colOff>28575</xdr:colOff>
      <xdr:row>36</xdr:row>
      <xdr:rowOff>39297</xdr:rowOff>
    </xdr:to>
    <xdr:cxnSp macro="">
      <xdr:nvCxnSpPr>
        <xdr:cNvPr id="302" name="直線コネクタ 301"/>
        <xdr:cNvCxnSpPr/>
      </xdr:nvCxnSpPr>
      <xdr:spPr>
        <a:xfrm>
          <a:off x="8750300" y="6207601"/>
          <a:ext cx="889000" cy="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33798</xdr:rowOff>
    </xdr:from>
    <xdr:to>
      <xdr:col>14</xdr:col>
      <xdr:colOff>79375</xdr:colOff>
      <xdr:row>36</xdr:row>
      <xdr:rowOff>135398</xdr:rowOff>
    </xdr:to>
    <xdr:sp macro="" textlink="">
      <xdr:nvSpPr>
        <xdr:cNvPr id="303" name="フローチャート : 判断 302"/>
        <xdr:cNvSpPr/>
      </xdr:nvSpPr>
      <xdr:spPr>
        <a:xfrm>
          <a:off x="9588500" y="620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126525</xdr:rowOff>
    </xdr:from>
    <xdr:ext cx="534377" cy="259045"/>
    <xdr:sp macro="" textlink="">
      <xdr:nvSpPr>
        <xdr:cNvPr id="304" name="テキスト ボックス 303"/>
        <xdr:cNvSpPr txBox="1"/>
      </xdr:nvSpPr>
      <xdr:spPr>
        <a:xfrm>
          <a:off x="9372111" y="6298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59,785</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35401</xdr:rowOff>
    </xdr:from>
    <xdr:to>
      <xdr:col>12</xdr:col>
      <xdr:colOff>511175</xdr:colOff>
      <xdr:row>36</xdr:row>
      <xdr:rowOff>56833</xdr:rowOff>
    </xdr:to>
    <xdr:cxnSp macro="">
      <xdr:nvCxnSpPr>
        <xdr:cNvPr id="305" name="直線コネクタ 304"/>
        <xdr:cNvCxnSpPr/>
      </xdr:nvCxnSpPr>
      <xdr:spPr>
        <a:xfrm flipV="1">
          <a:off x="7861300" y="6207601"/>
          <a:ext cx="889000" cy="2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57629</xdr:rowOff>
    </xdr:from>
    <xdr:to>
      <xdr:col>12</xdr:col>
      <xdr:colOff>561975</xdr:colOff>
      <xdr:row>36</xdr:row>
      <xdr:rowOff>159229</xdr:rowOff>
    </xdr:to>
    <xdr:sp macro="" textlink="">
      <xdr:nvSpPr>
        <xdr:cNvPr id="306" name="フローチャート : 判断 305"/>
        <xdr:cNvSpPr/>
      </xdr:nvSpPr>
      <xdr:spPr>
        <a:xfrm>
          <a:off x="8699500" y="622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150356</xdr:rowOff>
    </xdr:from>
    <xdr:ext cx="534377" cy="259045"/>
    <xdr:sp macro="" textlink="">
      <xdr:nvSpPr>
        <xdr:cNvPr id="307" name="テキスト ボックス 306"/>
        <xdr:cNvSpPr txBox="1"/>
      </xdr:nvSpPr>
      <xdr:spPr>
        <a:xfrm>
          <a:off x="8483111" y="6322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11655</xdr:rowOff>
    </xdr:from>
    <xdr:to>
      <xdr:col>11</xdr:col>
      <xdr:colOff>307975</xdr:colOff>
      <xdr:row>36</xdr:row>
      <xdr:rowOff>56833</xdr:rowOff>
    </xdr:to>
    <xdr:cxnSp macro="">
      <xdr:nvCxnSpPr>
        <xdr:cNvPr id="308" name="直線コネクタ 307"/>
        <xdr:cNvCxnSpPr/>
      </xdr:nvCxnSpPr>
      <xdr:spPr>
        <a:xfrm>
          <a:off x="6972300" y="6183855"/>
          <a:ext cx="889000" cy="45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64697</xdr:rowOff>
    </xdr:from>
    <xdr:to>
      <xdr:col>11</xdr:col>
      <xdr:colOff>358775</xdr:colOff>
      <xdr:row>36</xdr:row>
      <xdr:rowOff>166297</xdr:rowOff>
    </xdr:to>
    <xdr:sp macro="" textlink="">
      <xdr:nvSpPr>
        <xdr:cNvPr id="309" name="フローチャート : 判断 308"/>
        <xdr:cNvSpPr/>
      </xdr:nvSpPr>
      <xdr:spPr>
        <a:xfrm>
          <a:off x="7810500" y="623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157424</xdr:rowOff>
    </xdr:from>
    <xdr:ext cx="534377" cy="259045"/>
    <xdr:sp macro="" textlink="">
      <xdr:nvSpPr>
        <xdr:cNvPr id="310" name="テキスト ボックス 309"/>
        <xdr:cNvSpPr txBox="1"/>
      </xdr:nvSpPr>
      <xdr:spPr>
        <a:xfrm>
          <a:off x="7594111" y="6329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56,541</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91719</xdr:rowOff>
    </xdr:from>
    <xdr:to>
      <xdr:col>10</xdr:col>
      <xdr:colOff>155575</xdr:colOff>
      <xdr:row>37</xdr:row>
      <xdr:rowOff>21869</xdr:rowOff>
    </xdr:to>
    <xdr:sp macro="" textlink="">
      <xdr:nvSpPr>
        <xdr:cNvPr id="311" name="フローチャート : 判断 310"/>
        <xdr:cNvSpPr/>
      </xdr:nvSpPr>
      <xdr:spPr>
        <a:xfrm>
          <a:off x="6921500" y="626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12996</xdr:rowOff>
    </xdr:from>
    <xdr:ext cx="534377" cy="259045"/>
    <xdr:sp macro="" textlink="">
      <xdr:nvSpPr>
        <xdr:cNvPr id="312" name="テキスト ボックス 311"/>
        <xdr:cNvSpPr txBox="1"/>
      </xdr:nvSpPr>
      <xdr:spPr>
        <a:xfrm>
          <a:off x="6705111" y="6356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3" name="テキスト ボックス 31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4" name="テキスト ボックス 31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5" name="テキスト ボックス 31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6" name="テキスト ボックス 31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7" name="テキスト ボックス 31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164671</xdr:rowOff>
    </xdr:from>
    <xdr:to>
      <xdr:col>15</xdr:col>
      <xdr:colOff>231775</xdr:colOff>
      <xdr:row>36</xdr:row>
      <xdr:rowOff>94821</xdr:rowOff>
    </xdr:to>
    <xdr:sp macro="" textlink="">
      <xdr:nvSpPr>
        <xdr:cNvPr id="318" name="円/楕円 317"/>
        <xdr:cNvSpPr/>
      </xdr:nvSpPr>
      <xdr:spPr>
        <a:xfrm>
          <a:off x="10426700" y="616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16098</xdr:rowOff>
    </xdr:from>
    <xdr:ext cx="534377" cy="259045"/>
    <xdr:sp macro="" textlink="">
      <xdr:nvSpPr>
        <xdr:cNvPr id="319" name="補助費等該当値テキスト"/>
        <xdr:cNvSpPr txBox="1"/>
      </xdr:nvSpPr>
      <xdr:spPr>
        <a:xfrm>
          <a:off x="10528300" y="6016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64,045</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159947</xdr:rowOff>
    </xdr:from>
    <xdr:to>
      <xdr:col>14</xdr:col>
      <xdr:colOff>79375</xdr:colOff>
      <xdr:row>36</xdr:row>
      <xdr:rowOff>90097</xdr:rowOff>
    </xdr:to>
    <xdr:sp macro="" textlink="">
      <xdr:nvSpPr>
        <xdr:cNvPr id="320" name="円/楕円 319"/>
        <xdr:cNvSpPr/>
      </xdr:nvSpPr>
      <xdr:spPr>
        <a:xfrm>
          <a:off x="9588500" y="6160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106624</xdr:rowOff>
    </xdr:from>
    <xdr:ext cx="534377" cy="259045"/>
    <xdr:sp macro="" textlink="">
      <xdr:nvSpPr>
        <xdr:cNvPr id="321" name="テキスト ボックス 320"/>
        <xdr:cNvSpPr txBox="1"/>
      </xdr:nvSpPr>
      <xdr:spPr>
        <a:xfrm>
          <a:off x="9372111" y="5935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64,541</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156051</xdr:rowOff>
    </xdr:from>
    <xdr:to>
      <xdr:col>12</xdr:col>
      <xdr:colOff>561975</xdr:colOff>
      <xdr:row>36</xdr:row>
      <xdr:rowOff>86201</xdr:rowOff>
    </xdr:to>
    <xdr:sp macro="" textlink="">
      <xdr:nvSpPr>
        <xdr:cNvPr id="322" name="円/楕円 321"/>
        <xdr:cNvSpPr/>
      </xdr:nvSpPr>
      <xdr:spPr>
        <a:xfrm>
          <a:off x="8699500" y="6156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102728</xdr:rowOff>
    </xdr:from>
    <xdr:ext cx="534377" cy="259045"/>
    <xdr:sp macro="" textlink="">
      <xdr:nvSpPr>
        <xdr:cNvPr id="323" name="テキスト ボックス 322"/>
        <xdr:cNvSpPr txBox="1"/>
      </xdr:nvSpPr>
      <xdr:spPr>
        <a:xfrm>
          <a:off x="8483111" y="5932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64,950</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6033</xdr:rowOff>
    </xdr:from>
    <xdr:to>
      <xdr:col>11</xdr:col>
      <xdr:colOff>358775</xdr:colOff>
      <xdr:row>36</xdr:row>
      <xdr:rowOff>107633</xdr:rowOff>
    </xdr:to>
    <xdr:sp macro="" textlink="">
      <xdr:nvSpPr>
        <xdr:cNvPr id="324" name="円/楕円 323"/>
        <xdr:cNvSpPr/>
      </xdr:nvSpPr>
      <xdr:spPr>
        <a:xfrm>
          <a:off x="7810500" y="617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124160</xdr:rowOff>
    </xdr:from>
    <xdr:ext cx="534377" cy="259045"/>
    <xdr:sp macro="" textlink="">
      <xdr:nvSpPr>
        <xdr:cNvPr id="325" name="テキスト ボックス 324"/>
        <xdr:cNvSpPr txBox="1"/>
      </xdr:nvSpPr>
      <xdr:spPr>
        <a:xfrm>
          <a:off x="7594111" y="5953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62,700</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132305</xdr:rowOff>
    </xdr:from>
    <xdr:to>
      <xdr:col>10</xdr:col>
      <xdr:colOff>155575</xdr:colOff>
      <xdr:row>36</xdr:row>
      <xdr:rowOff>62455</xdr:rowOff>
    </xdr:to>
    <xdr:sp macro="" textlink="">
      <xdr:nvSpPr>
        <xdr:cNvPr id="326" name="円/楕円 325"/>
        <xdr:cNvSpPr/>
      </xdr:nvSpPr>
      <xdr:spPr>
        <a:xfrm>
          <a:off x="6921500" y="6133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78982</xdr:rowOff>
    </xdr:from>
    <xdr:ext cx="534377" cy="259045"/>
    <xdr:sp macro="" textlink="">
      <xdr:nvSpPr>
        <xdr:cNvPr id="327" name="テキスト ボックス 326"/>
        <xdr:cNvSpPr txBox="1"/>
      </xdr:nvSpPr>
      <xdr:spPr>
        <a:xfrm>
          <a:off x="6705111" y="5908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67,443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56,530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6" name="テキスト ボックス 33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7" name="直線コネクタ 33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8" name="直線コネクタ 33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9" name="テキスト ボックス 33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40" name="直線コネクタ 33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41" name="テキスト ボックス 340"/>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2" name="直線コネクタ 34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43" name="テキスト ボックス 342"/>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4" name="直線コネクタ 34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45" name="テキスト ボックス 344"/>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7" name="テキスト ボックス 346"/>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45221</xdr:rowOff>
    </xdr:from>
    <xdr:to>
      <xdr:col>15</xdr:col>
      <xdr:colOff>180340</xdr:colOff>
      <xdr:row>58</xdr:row>
      <xdr:rowOff>122755</xdr:rowOff>
    </xdr:to>
    <xdr:cxnSp macro="">
      <xdr:nvCxnSpPr>
        <xdr:cNvPr id="349" name="直線コネクタ 348"/>
        <xdr:cNvCxnSpPr/>
      </xdr:nvCxnSpPr>
      <xdr:spPr>
        <a:xfrm flipV="1">
          <a:off x="10475595" y="8617721"/>
          <a:ext cx="1270" cy="1449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126582</xdr:rowOff>
    </xdr:from>
    <xdr:ext cx="534377" cy="259045"/>
    <xdr:sp macro="" textlink="">
      <xdr:nvSpPr>
        <xdr:cNvPr id="350" name="普通建設事業費最小値テキスト"/>
        <xdr:cNvSpPr txBox="1"/>
      </xdr:nvSpPr>
      <xdr:spPr>
        <a:xfrm>
          <a:off x="10528300" y="1007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18,531</a:t>
          </a:r>
          <a:endParaRPr kumimoji="1" lang="ja-JP" altLang="en-US" sz="1000" b="1">
            <a:latin typeface="ＭＳ Ｐゴシック"/>
          </a:endParaRPr>
        </a:p>
      </xdr:txBody>
    </xdr:sp>
    <xdr:clientData/>
  </xdr:oneCellAnchor>
  <xdr:twoCellAnchor>
    <xdr:from>
      <xdr:col>15</xdr:col>
      <xdr:colOff>92075</xdr:colOff>
      <xdr:row>58</xdr:row>
      <xdr:rowOff>122755</xdr:rowOff>
    </xdr:from>
    <xdr:to>
      <xdr:col>15</xdr:col>
      <xdr:colOff>269875</xdr:colOff>
      <xdr:row>58</xdr:row>
      <xdr:rowOff>122755</xdr:rowOff>
    </xdr:to>
    <xdr:cxnSp macro="">
      <xdr:nvCxnSpPr>
        <xdr:cNvPr id="351" name="直線コネクタ 350"/>
        <xdr:cNvCxnSpPr/>
      </xdr:nvCxnSpPr>
      <xdr:spPr>
        <a:xfrm>
          <a:off x="10388600" y="10066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163348</xdr:rowOff>
    </xdr:from>
    <xdr:ext cx="690189" cy="259045"/>
    <xdr:sp macro="" textlink="">
      <xdr:nvSpPr>
        <xdr:cNvPr id="352" name="普通建設事業費最大値テキスト"/>
        <xdr:cNvSpPr txBox="1"/>
      </xdr:nvSpPr>
      <xdr:spPr>
        <a:xfrm>
          <a:off x="10528300" y="839294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1,603,323</a:t>
          </a:r>
          <a:endParaRPr kumimoji="1" lang="ja-JP" altLang="en-US" sz="1000" b="1">
            <a:latin typeface="ＭＳ Ｐゴシック"/>
          </a:endParaRPr>
        </a:p>
      </xdr:txBody>
    </xdr:sp>
    <xdr:clientData/>
  </xdr:oneCellAnchor>
  <xdr:twoCellAnchor>
    <xdr:from>
      <xdr:col>15</xdr:col>
      <xdr:colOff>92075</xdr:colOff>
      <xdr:row>50</xdr:row>
      <xdr:rowOff>45221</xdr:rowOff>
    </xdr:from>
    <xdr:to>
      <xdr:col>15</xdr:col>
      <xdr:colOff>269875</xdr:colOff>
      <xdr:row>50</xdr:row>
      <xdr:rowOff>45221</xdr:rowOff>
    </xdr:to>
    <xdr:cxnSp macro="">
      <xdr:nvCxnSpPr>
        <xdr:cNvPr id="353" name="直線コネクタ 352"/>
        <xdr:cNvCxnSpPr/>
      </xdr:nvCxnSpPr>
      <xdr:spPr>
        <a:xfrm>
          <a:off x="10388600" y="861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77788</xdr:rowOff>
    </xdr:from>
    <xdr:to>
      <xdr:col>15</xdr:col>
      <xdr:colOff>180975</xdr:colOff>
      <xdr:row>58</xdr:row>
      <xdr:rowOff>79490</xdr:rowOff>
    </xdr:to>
    <xdr:cxnSp macro="">
      <xdr:nvCxnSpPr>
        <xdr:cNvPr id="354" name="直線コネクタ 353"/>
        <xdr:cNvCxnSpPr/>
      </xdr:nvCxnSpPr>
      <xdr:spPr>
        <a:xfrm>
          <a:off x="9639300" y="10021888"/>
          <a:ext cx="838200" cy="1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33633</xdr:rowOff>
    </xdr:from>
    <xdr:ext cx="534377" cy="259045"/>
    <xdr:sp macro="" textlink="">
      <xdr:nvSpPr>
        <xdr:cNvPr id="355" name="普通建設事業費平均値テキスト"/>
        <xdr:cNvSpPr txBox="1"/>
      </xdr:nvSpPr>
      <xdr:spPr>
        <a:xfrm>
          <a:off x="10528300" y="98062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85,459</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10756</xdr:rowOff>
    </xdr:from>
    <xdr:to>
      <xdr:col>15</xdr:col>
      <xdr:colOff>231775</xdr:colOff>
      <xdr:row>58</xdr:row>
      <xdr:rowOff>112356</xdr:rowOff>
    </xdr:to>
    <xdr:sp macro="" textlink="">
      <xdr:nvSpPr>
        <xdr:cNvPr id="356" name="フローチャート : 判断 355"/>
        <xdr:cNvSpPr/>
      </xdr:nvSpPr>
      <xdr:spPr>
        <a:xfrm>
          <a:off x="10426700" y="995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45755</xdr:rowOff>
    </xdr:from>
    <xdr:to>
      <xdr:col>14</xdr:col>
      <xdr:colOff>28575</xdr:colOff>
      <xdr:row>58</xdr:row>
      <xdr:rowOff>77788</xdr:rowOff>
    </xdr:to>
    <xdr:cxnSp macro="">
      <xdr:nvCxnSpPr>
        <xdr:cNvPr id="357" name="直線コネクタ 356"/>
        <xdr:cNvCxnSpPr/>
      </xdr:nvCxnSpPr>
      <xdr:spPr>
        <a:xfrm>
          <a:off x="8750300" y="9989855"/>
          <a:ext cx="889000" cy="32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162862</xdr:rowOff>
    </xdr:from>
    <xdr:to>
      <xdr:col>14</xdr:col>
      <xdr:colOff>79375</xdr:colOff>
      <xdr:row>58</xdr:row>
      <xdr:rowOff>93012</xdr:rowOff>
    </xdr:to>
    <xdr:sp macro="" textlink="">
      <xdr:nvSpPr>
        <xdr:cNvPr id="358" name="フローチャート : 判断 357"/>
        <xdr:cNvSpPr/>
      </xdr:nvSpPr>
      <xdr:spPr>
        <a:xfrm>
          <a:off x="9588500" y="9935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109539</xdr:rowOff>
    </xdr:from>
    <xdr:ext cx="599010" cy="259045"/>
    <xdr:sp macro="" textlink="">
      <xdr:nvSpPr>
        <xdr:cNvPr id="359" name="テキスト ボックス 358"/>
        <xdr:cNvSpPr txBox="1"/>
      </xdr:nvSpPr>
      <xdr:spPr>
        <a:xfrm>
          <a:off x="9339794" y="9710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45755</xdr:rowOff>
    </xdr:from>
    <xdr:to>
      <xdr:col>12</xdr:col>
      <xdr:colOff>511175</xdr:colOff>
      <xdr:row>58</xdr:row>
      <xdr:rowOff>87594</xdr:rowOff>
    </xdr:to>
    <xdr:cxnSp macro="">
      <xdr:nvCxnSpPr>
        <xdr:cNvPr id="360" name="直線コネクタ 359"/>
        <xdr:cNvCxnSpPr/>
      </xdr:nvCxnSpPr>
      <xdr:spPr>
        <a:xfrm flipV="1">
          <a:off x="7861300" y="9989855"/>
          <a:ext cx="889000" cy="41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5725</xdr:rowOff>
    </xdr:from>
    <xdr:to>
      <xdr:col>12</xdr:col>
      <xdr:colOff>561975</xdr:colOff>
      <xdr:row>58</xdr:row>
      <xdr:rowOff>107325</xdr:rowOff>
    </xdr:to>
    <xdr:sp macro="" textlink="">
      <xdr:nvSpPr>
        <xdr:cNvPr id="361" name="フローチャート : 判断 360"/>
        <xdr:cNvSpPr/>
      </xdr:nvSpPr>
      <xdr:spPr>
        <a:xfrm>
          <a:off x="8699500" y="994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98452</xdr:rowOff>
    </xdr:from>
    <xdr:ext cx="534377" cy="259045"/>
    <xdr:sp macro="" textlink="">
      <xdr:nvSpPr>
        <xdr:cNvPr id="362" name="テキスト ボックス 361"/>
        <xdr:cNvSpPr txBox="1"/>
      </xdr:nvSpPr>
      <xdr:spPr>
        <a:xfrm>
          <a:off x="8483111" y="10042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90,961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87594</xdr:rowOff>
    </xdr:from>
    <xdr:to>
      <xdr:col>11</xdr:col>
      <xdr:colOff>307975</xdr:colOff>
      <xdr:row>58</xdr:row>
      <xdr:rowOff>90311</xdr:rowOff>
    </xdr:to>
    <xdr:cxnSp macro="">
      <xdr:nvCxnSpPr>
        <xdr:cNvPr id="363" name="直線コネクタ 362"/>
        <xdr:cNvCxnSpPr/>
      </xdr:nvCxnSpPr>
      <xdr:spPr>
        <a:xfrm flipV="1">
          <a:off x="6972300" y="10031694"/>
          <a:ext cx="889000" cy="2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19672</xdr:rowOff>
    </xdr:from>
    <xdr:to>
      <xdr:col>11</xdr:col>
      <xdr:colOff>358775</xdr:colOff>
      <xdr:row>58</xdr:row>
      <xdr:rowOff>121272</xdr:rowOff>
    </xdr:to>
    <xdr:sp macro="" textlink="">
      <xdr:nvSpPr>
        <xdr:cNvPr id="364" name="フローチャート : 判断 363"/>
        <xdr:cNvSpPr/>
      </xdr:nvSpPr>
      <xdr:spPr>
        <a:xfrm>
          <a:off x="7810500" y="9963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137799</xdr:rowOff>
    </xdr:from>
    <xdr:ext cx="534377" cy="259045"/>
    <xdr:sp macro="" textlink="">
      <xdr:nvSpPr>
        <xdr:cNvPr id="365" name="テキスト ボックス 364"/>
        <xdr:cNvSpPr txBox="1"/>
      </xdr:nvSpPr>
      <xdr:spPr>
        <a:xfrm>
          <a:off x="7594111" y="973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75,709</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27451</xdr:rowOff>
    </xdr:from>
    <xdr:to>
      <xdr:col>10</xdr:col>
      <xdr:colOff>155575</xdr:colOff>
      <xdr:row>58</xdr:row>
      <xdr:rowOff>129051</xdr:rowOff>
    </xdr:to>
    <xdr:sp macro="" textlink="">
      <xdr:nvSpPr>
        <xdr:cNvPr id="366" name="フローチャート : 判断 365"/>
        <xdr:cNvSpPr/>
      </xdr:nvSpPr>
      <xdr:spPr>
        <a:xfrm>
          <a:off x="6921500" y="997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145578</xdr:rowOff>
    </xdr:from>
    <xdr:ext cx="534377" cy="259045"/>
    <xdr:sp macro="" textlink="">
      <xdr:nvSpPr>
        <xdr:cNvPr id="367" name="テキスト ボックス 366"/>
        <xdr:cNvSpPr txBox="1"/>
      </xdr:nvSpPr>
      <xdr:spPr>
        <a:xfrm>
          <a:off x="6705111" y="974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67,201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28690</xdr:rowOff>
    </xdr:from>
    <xdr:to>
      <xdr:col>15</xdr:col>
      <xdr:colOff>231775</xdr:colOff>
      <xdr:row>58</xdr:row>
      <xdr:rowOff>130290</xdr:rowOff>
    </xdr:to>
    <xdr:sp macro="" textlink="">
      <xdr:nvSpPr>
        <xdr:cNvPr id="373" name="円/楕円 372"/>
        <xdr:cNvSpPr/>
      </xdr:nvSpPr>
      <xdr:spPr>
        <a:xfrm>
          <a:off x="10426700" y="9972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160633</xdr:rowOff>
    </xdr:from>
    <xdr:ext cx="534377" cy="259045"/>
    <xdr:sp macro="" textlink="">
      <xdr:nvSpPr>
        <xdr:cNvPr id="374" name="普通建設事業費該当値テキスト"/>
        <xdr:cNvSpPr txBox="1"/>
      </xdr:nvSpPr>
      <xdr:spPr>
        <a:xfrm>
          <a:off x="10528300" y="993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65,846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26988</xdr:rowOff>
    </xdr:from>
    <xdr:to>
      <xdr:col>14</xdr:col>
      <xdr:colOff>79375</xdr:colOff>
      <xdr:row>58</xdr:row>
      <xdr:rowOff>128588</xdr:rowOff>
    </xdr:to>
    <xdr:sp macro="" textlink="">
      <xdr:nvSpPr>
        <xdr:cNvPr id="375" name="円/楕円 374"/>
        <xdr:cNvSpPr/>
      </xdr:nvSpPr>
      <xdr:spPr>
        <a:xfrm>
          <a:off x="9588500" y="997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119715</xdr:rowOff>
    </xdr:from>
    <xdr:ext cx="534377" cy="259045"/>
    <xdr:sp macro="" textlink="">
      <xdr:nvSpPr>
        <xdr:cNvPr id="376" name="テキスト ボックス 375"/>
        <xdr:cNvSpPr txBox="1"/>
      </xdr:nvSpPr>
      <xdr:spPr>
        <a:xfrm>
          <a:off x="9372111" y="10063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67,708</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166405</xdr:rowOff>
    </xdr:from>
    <xdr:to>
      <xdr:col>12</xdr:col>
      <xdr:colOff>561975</xdr:colOff>
      <xdr:row>58</xdr:row>
      <xdr:rowOff>96555</xdr:rowOff>
    </xdr:to>
    <xdr:sp macro="" textlink="">
      <xdr:nvSpPr>
        <xdr:cNvPr id="377" name="円/楕円 376"/>
        <xdr:cNvSpPr/>
      </xdr:nvSpPr>
      <xdr:spPr>
        <a:xfrm>
          <a:off x="8699500" y="993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113082</xdr:rowOff>
    </xdr:from>
    <xdr:ext cx="599010" cy="259045"/>
    <xdr:sp macro="" textlink="">
      <xdr:nvSpPr>
        <xdr:cNvPr id="378" name="テキスト ボックス 377"/>
        <xdr:cNvSpPr txBox="1"/>
      </xdr:nvSpPr>
      <xdr:spPr>
        <a:xfrm>
          <a:off x="8450794" y="9714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102,740</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36794</xdr:rowOff>
    </xdr:from>
    <xdr:to>
      <xdr:col>11</xdr:col>
      <xdr:colOff>358775</xdr:colOff>
      <xdr:row>58</xdr:row>
      <xdr:rowOff>138394</xdr:rowOff>
    </xdr:to>
    <xdr:sp macro="" textlink="">
      <xdr:nvSpPr>
        <xdr:cNvPr id="379" name="円/楕円 378"/>
        <xdr:cNvSpPr/>
      </xdr:nvSpPr>
      <xdr:spPr>
        <a:xfrm>
          <a:off x="7810500" y="9980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129521</xdr:rowOff>
    </xdr:from>
    <xdr:ext cx="534377" cy="259045"/>
    <xdr:sp macro="" textlink="">
      <xdr:nvSpPr>
        <xdr:cNvPr id="380" name="テキスト ボックス 379"/>
        <xdr:cNvSpPr txBox="1"/>
      </xdr:nvSpPr>
      <xdr:spPr>
        <a:xfrm>
          <a:off x="7594111" y="10073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56,984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39511</xdr:rowOff>
    </xdr:from>
    <xdr:to>
      <xdr:col>10</xdr:col>
      <xdr:colOff>155575</xdr:colOff>
      <xdr:row>58</xdr:row>
      <xdr:rowOff>141111</xdr:rowOff>
    </xdr:to>
    <xdr:sp macro="" textlink="">
      <xdr:nvSpPr>
        <xdr:cNvPr id="381" name="円/楕円 380"/>
        <xdr:cNvSpPr/>
      </xdr:nvSpPr>
      <xdr:spPr>
        <a:xfrm>
          <a:off x="6921500" y="998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132238</xdr:rowOff>
    </xdr:from>
    <xdr:ext cx="534377" cy="259045"/>
    <xdr:sp macro="" textlink="">
      <xdr:nvSpPr>
        <xdr:cNvPr id="382" name="テキスト ボックス 381"/>
        <xdr:cNvSpPr txBox="1"/>
      </xdr:nvSpPr>
      <xdr:spPr>
        <a:xfrm>
          <a:off x="6705111" y="10076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54,013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23,293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6" name="テキスト ボックス 395"/>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8" name="テキスト ボックス 39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400" name="テキスト ボックス 399"/>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402" name="テキスト ボックス 401"/>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4" name="テキスト ボックス 403"/>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107748</xdr:rowOff>
    </xdr:from>
    <xdr:to>
      <xdr:col>15</xdr:col>
      <xdr:colOff>180340</xdr:colOff>
      <xdr:row>79</xdr:row>
      <xdr:rowOff>43848</xdr:rowOff>
    </xdr:to>
    <xdr:cxnSp macro="">
      <xdr:nvCxnSpPr>
        <xdr:cNvPr id="406" name="直線コネクタ 405"/>
        <xdr:cNvCxnSpPr/>
      </xdr:nvCxnSpPr>
      <xdr:spPr>
        <a:xfrm flipV="1">
          <a:off x="10475595" y="12109248"/>
          <a:ext cx="1270" cy="1479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47741</xdr:rowOff>
    </xdr:from>
    <xdr:ext cx="378565" cy="259045"/>
    <xdr:sp macro="" textlink="">
      <xdr:nvSpPr>
        <xdr:cNvPr id="407" name="普通建設事業費 （ うち新規整備　）最小値テキスト"/>
        <xdr:cNvSpPr txBox="1"/>
      </xdr:nvSpPr>
      <xdr:spPr>
        <a:xfrm>
          <a:off x="10528300" y="13592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474</a:t>
          </a:r>
          <a:endParaRPr kumimoji="1" lang="ja-JP" altLang="en-US" sz="1000" b="1">
            <a:latin typeface="ＭＳ Ｐゴシック"/>
          </a:endParaRPr>
        </a:p>
      </xdr:txBody>
    </xdr:sp>
    <xdr:clientData/>
  </xdr:oneCellAnchor>
  <xdr:twoCellAnchor>
    <xdr:from>
      <xdr:col>15</xdr:col>
      <xdr:colOff>92075</xdr:colOff>
      <xdr:row>79</xdr:row>
      <xdr:rowOff>43848</xdr:rowOff>
    </xdr:from>
    <xdr:to>
      <xdr:col>15</xdr:col>
      <xdr:colOff>269875</xdr:colOff>
      <xdr:row>79</xdr:row>
      <xdr:rowOff>43848</xdr:rowOff>
    </xdr:to>
    <xdr:cxnSp macro="">
      <xdr:nvCxnSpPr>
        <xdr:cNvPr id="408" name="直線コネクタ 407"/>
        <xdr:cNvCxnSpPr/>
      </xdr:nvCxnSpPr>
      <xdr:spPr>
        <a:xfrm>
          <a:off x="10388600" y="13588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54425</xdr:rowOff>
    </xdr:from>
    <xdr:ext cx="690189" cy="259045"/>
    <xdr:sp macro="" textlink="">
      <xdr:nvSpPr>
        <xdr:cNvPr id="409" name="普通建設事業費 （ うち新規整備　）最大値テキスト"/>
        <xdr:cNvSpPr txBox="1"/>
      </xdr:nvSpPr>
      <xdr:spPr>
        <a:xfrm>
          <a:off x="10528300" y="1188447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1,165,159</a:t>
          </a:r>
          <a:endParaRPr kumimoji="1" lang="ja-JP" altLang="en-US" sz="1000" b="1">
            <a:latin typeface="ＭＳ Ｐゴシック"/>
          </a:endParaRPr>
        </a:p>
      </xdr:txBody>
    </xdr:sp>
    <xdr:clientData/>
  </xdr:oneCellAnchor>
  <xdr:twoCellAnchor>
    <xdr:from>
      <xdr:col>15</xdr:col>
      <xdr:colOff>92075</xdr:colOff>
      <xdr:row>70</xdr:row>
      <xdr:rowOff>107748</xdr:rowOff>
    </xdr:from>
    <xdr:to>
      <xdr:col>15</xdr:col>
      <xdr:colOff>269875</xdr:colOff>
      <xdr:row>70</xdr:row>
      <xdr:rowOff>107748</xdr:rowOff>
    </xdr:to>
    <xdr:cxnSp macro="">
      <xdr:nvCxnSpPr>
        <xdr:cNvPr id="410" name="直線コネクタ 409"/>
        <xdr:cNvCxnSpPr/>
      </xdr:nvCxnSpPr>
      <xdr:spPr>
        <a:xfrm>
          <a:off x="10388600" y="1210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159181</xdr:rowOff>
    </xdr:from>
    <xdr:to>
      <xdr:col>15</xdr:col>
      <xdr:colOff>180975</xdr:colOff>
      <xdr:row>78</xdr:row>
      <xdr:rowOff>165461</xdr:rowOff>
    </xdr:to>
    <xdr:cxnSp macro="">
      <xdr:nvCxnSpPr>
        <xdr:cNvPr id="411" name="直線コネクタ 410"/>
        <xdr:cNvCxnSpPr/>
      </xdr:nvCxnSpPr>
      <xdr:spPr>
        <a:xfrm>
          <a:off x="9639300" y="13532281"/>
          <a:ext cx="838200" cy="6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136641</xdr:rowOff>
    </xdr:from>
    <xdr:ext cx="534377" cy="259045"/>
    <xdr:sp macro="" textlink="">
      <xdr:nvSpPr>
        <xdr:cNvPr id="412" name="普通建設事業費 （ うち新規整備　）平均値テキスト"/>
        <xdr:cNvSpPr txBox="1"/>
      </xdr:nvSpPr>
      <xdr:spPr>
        <a:xfrm>
          <a:off x="10528300" y="13338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40,422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113764</xdr:rowOff>
    </xdr:from>
    <xdr:to>
      <xdr:col>15</xdr:col>
      <xdr:colOff>231775</xdr:colOff>
      <xdr:row>79</xdr:row>
      <xdr:rowOff>43914</xdr:rowOff>
    </xdr:to>
    <xdr:sp macro="" textlink="">
      <xdr:nvSpPr>
        <xdr:cNvPr id="413" name="フローチャート : 判断 412"/>
        <xdr:cNvSpPr/>
      </xdr:nvSpPr>
      <xdr:spPr>
        <a:xfrm>
          <a:off x="10426700" y="13486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98870</xdr:rowOff>
    </xdr:from>
    <xdr:to>
      <xdr:col>14</xdr:col>
      <xdr:colOff>79375</xdr:colOff>
      <xdr:row>79</xdr:row>
      <xdr:rowOff>29020</xdr:rowOff>
    </xdr:to>
    <xdr:sp macro="" textlink="">
      <xdr:nvSpPr>
        <xdr:cNvPr id="414" name="フローチャート : 判断 413"/>
        <xdr:cNvSpPr/>
      </xdr:nvSpPr>
      <xdr:spPr>
        <a:xfrm>
          <a:off x="9588500" y="1347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45547</xdr:rowOff>
    </xdr:from>
    <xdr:ext cx="534377" cy="259045"/>
    <xdr:sp macro="" textlink="">
      <xdr:nvSpPr>
        <xdr:cNvPr id="415" name="テキスト ボックス 414"/>
        <xdr:cNvSpPr txBox="1"/>
      </xdr:nvSpPr>
      <xdr:spPr>
        <a:xfrm>
          <a:off x="9372111" y="13247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114661</xdr:rowOff>
    </xdr:from>
    <xdr:to>
      <xdr:col>15</xdr:col>
      <xdr:colOff>231775</xdr:colOff>
      <xdr:row>79</xdr:row>
      <xdr:rowOff>44811</xdr:rowOff>
    </xdr:to>
    <xdr:sp macro="" textlink="">
      <xdr:nvSpPr>
        <xdr:cNvPr id="421" name="円/楕円 420"/>
        <xdr:cNvSpPr/>
      </xdr:nvSpPr>
      <xdr:spPr>
        <a:xfrm>
          <a:off x="10426700" y="1348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92191</xdr:rowOff>
    </xdr:from>
    <xdr:ext cx="534377" cy="259045"/>
    <xdr:sp macro="" textlink="">
      <xdr:nvSpPr>
        <xdr:cNvPr id="422" name="普通建設事業費 （ うち新規整備　）該当値テキスト"/>
        <xdr:cNvSpPr txBox="1"/>
      </xdr:nvSpPr>
      <xdr:spPr>
        <a:xfrm>
          <a:off x="10528300" y="1346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39,716</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108381</xdr:rowOff>
    </xdr:from>
    <xdr:to>
      <xdr:col>14</xdr:col>
      <xdr:colOff>79375</xdr:colOff>
      <xdr:row>79</xdr:row>
      <xdr:rowOff>38531</xdr:rowOff>
    </xdr:to>
    <xdr:sp macro="" textlink="">
      <xdr:nvSpPr>
        <xdr:cNvPr id="423" name="円/楕円 422"/>
        <xdr:cNvSpPr/>
      </xdr:nvSpPr>
      <xdr:spPr>
        <a:xfrm>
          <a:off x="9588500" y="13481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29658</xdr:rowOff>
    </xdr:from>
    <xdr:ext cx="534377" cy="259045"/>
    <xdr:sp macro="" textlink="">
      <xdr:nvSpPr>
        <xdr:cNvPr id="424" name="テキスト ボックス 423"/>
        <xdr:cNvSpPr txBox="1"/>
      </xdr:nvSpPr>
      <xdr:spPr>
        <a:xfrm>
          <a:off x="9372111" y="13574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44,661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0" name="テキスト ボックス 439"/>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2" name="テキスト ボックス 441"/>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4" name="テキスト ボックス 44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150430</xdr:rowOff>
    </xdr:from>
    <xdr:to>
      <xdr:col>15</xdr:col>
      <xdr:colOff>180340</xdr:colOff>
      <xdr:row>99</xdr:row>
      <xdr:rowOff>44450</xdr:rowOff>
    </xdr:to>
    <xdr:cxnSp macro="">
      <xdr:nvCxnSpPr>
        <xdr:cNvPr id="448" name="直線コネクタ 447"/>
        <xdr:cNvCxnSpPr/>
      </xdr:nvCxnSpPr>
      <xdr:spPr>
        <a:xfrm flipV="1">
          <a:off x="10475595" y="15580930"/>
          <a:ext cx="1270" cy="1437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97107</xdr:rowOff>
    </xdr:from>
    <xdr:ext cx="599010" cy="259045"/>
    <xdr:sp macro="" textlink="">
      <xdr:nvSpPr>
        <xdr:cNvPr id="451" name="普通建設事業費 （ うち更新整備　）最大値テキスト"/>
        <xdr:cNvSpPr txBox="1"/>
      </xdr:nvSpPr>
      <xdr:spPr>
        <a:xfrm>
          <a:off x="10528300" y="15356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188,592</a:t>
          </a:r>
          <a:endParaRPr kumimoji="1" lang="ja-JP" altLang="en-US" sz="1000" b="1">
            <a:latin typeface="ＭＳ Ｐゴシック"/>
          </a:endParaRPr>
        </a:p>
      </xdr:txBody>
    </xdr:sp>
    <xdr:clientData/>
  </xdr:oneCellAnchor>
  <xdr:twoCellAnchor>
    <xdr:from>
      <xdr:col>15</xdr:col>
      <xdr:colOff>92075</xdr:colOff>
      <xdr:row>90</xdr:row>
      <xdr:rowOff>150430</xdr:rowOff>
    </xdr:from>
    <xdr:to>
      <xdr:col>15</xdr:col>
      <xdr:colOff>269875</xdr:colOff>
      <xdr:row>90</xdr:row>
      <xdr:rowOff>150430</xdr:rowOff>
    </xdr:to>
    <xdr:cxnSp macro="">
      <xdr:nvCxnSpPr>
        <xdr:cNvPr id="452" name="直線コネクタ 451"/>
        <xdr:cNvCxnSpPr/>
      </xdr:nvCxnSpPr>
      <xdr:spPr>
        <a:xfrm>
          <a:off x="10388600" y="1558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138953</xdr:rowOff>
    </xdr:from>
    <xdr:to>
      <xdr:col>15</xdr:col>
      <xdr:colOff>180975</xdr:colOff>
      <xdr:row>98</xdr:row>
      <xdr:rowOff>165410</xdr:rowOff>
    </xdr:to>
    <xdr:cxnSp macro="">
      <xdr:nvCxnSpPr>
        <xdr:cNvPr id="453" name="直線コネクタ 452"/>
        <xdr:cNvCxnSpPr/>
      </xdr:nvCxnSpPr>
      <xdr:spPr>
        <a:xfrm flipV="1">
          <a:off x="9639300" y="16941053"/>
          <a:ext cx="838200" cy="26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118811</xdr:rowOff>
    </xdr:from>
    <xdr:ext cx="534377" cy="259045"/>
    <xdr:sp macro="" textlink="">
      <xdr:nvSpPr>
        <xdr:cNvPr id="454" name="普通建設事業費 （ うち更新整備　）平均値テキスト"/>
        <xdr:cNvSpPr txBox="1"/>
      </xdr:nvSpPr>
      <xdr:spPr>
        <a:xfrm>
          <a:off x="10528300" y="16578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31,577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95934</xdr:rowOff>
    </xdr:from>
    <xdr:to>
      <xdr:col>15</xdr:col>
      <xdr:colOff>231775</xdr:colOff>
      <xdr:row>98</xdr:row>
      <xdr:rowOff>26084</xdr:rowOff>
    </xdr:to>
    <xdr:sp macro="" textlink="">
      <xdr:nvSpPr>
        <xdr:cNvPr id="455" name="フローチャート : 判断 454"/>
        <xdr:cNvSpPr/>
      </xdr:nvSpPr>
      <xdr:spPr>
        <a:xfrm>
          <a:off x="10426700" y="16726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60775</xdr:rowOff>
    </xdr:from>
    <xdr:to>
      <xdr:col>14</xdr:col>
      <xdr:colOff>79375</xdr:colOff>
      <xdr:row>97</xdr:row>
      <xdr:rowOff>162375</xdr:rowOff>
    </xdr:to>
    <xdr:sp macro="" textlink="">
      <xdr:nvSpPr>
        <xdr:cNvPr id="456" name="フローチャート : 判断 455"/>
        <xdr:cNvSpPr/>
      </xdr:nvSpPr>
      <xdr:spPr>
        <a:xfrm>
          <a:off x="9588500" y="1669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7452</xdr:rowOff>
    </xdr:from>
    <xdr:ext cx="534377" cy="259045"/>
    <xdr:sp macro="" textlink="">
      <xdr:nvSpPr>
        <xdr:cNvPr id="457" name="テキスト ボックス 456"/>
        <xdr:cNvSpPr txBox="1"/>
      </xdr:nvSpPr>
      <xdr:spPr>
        <a:xfrm>
          <a:off x="9372111" y="16466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88153</xdr:rowOff>
    </xdr:from>
    <xdr:to>
      <xdr:col>15</xdr:col>
      <xdr:colOff>231775</xdr:colOff>
      <xdr:row>99</xdr:row>
      <xdr:rowOff>18303</xdr:rowOff>
    </xdr:to>
    <xdr:sp macro="" textlink="">
      <xdr:nvSpPr>
        <xdr:cNvPr id="463" name="円/楕円 462"/>
        <xdr:cNvSpPr/>
      </xdr:nvSpPr>
      <xdr:spPr>
        <a:xfrm>
          <a:off x="10426700" y="16890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3080</xdr:rowOff>
    </xdr:from>
    <xdr:ext cx="534377" cy="259045"/>
    <xdr:sp macro="" textlink="">
      <xdr:nvSpPr>
        <xdr:cNvPr id="464" name="普通建設事業費 （ うち更新整備　）該当値テキスト"/>
        <xdr:cNvSpPr txBox="1"/>
      </xdr:nvSpPr>
      <xdr:spPr>
        <a:xfrm>
          <a:off x="10528300" y="16805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10,098</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114610</xdr:rowOff>
    </xdr:from>
    <xdr:to>
      <xdr:col>14</xdr:col>
      <xdr:colOff>79375</xdr:colOff>
      <xdr:row>99</xdr:row>
      <xdr:rowOff>44760</xdr:rowOff>
    </xdr:to>
    <xdr:sp macro="" textlink="">
      <xdr:nvSpPr>
        <xdr:cNvPr id="465" name="円/楕円 464"/>
        <xdr:cNvSpPr/>
      </xdr:nvSpPr>
      <xdr:spPr>
        <a:xfrm>
          <a:off x="9588500" y="1691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99</xdr:row>
      <xdr:rowOff>35887</xdr:rowOff>
    </xdr:from>
    <xdr:ext cx="469744" cy="259045"/>
    <xdr:sp macro="" textlink="">
      <xdr:nvSpPr>
        <xdr:cNvPr id="466" name="テキスト ボックス 465"/>
        <xdr:cNvSpPr txBox="1"/>
      </xdr:nvSpPr>
      <xdr:spPr>
        <a:xfrm>
          <a:off x="9404427" y="17009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7" name="直線コネクタ 47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8" name="テキスト ボックス 47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9" name="直線コネクタ 47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80" name="テキスト ボックス 479"/>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1" name="直線コネクタ 48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2" name="テキスト ボックス 481"/>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3" name="直線コネクタ 48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4" name="テキスト ボックス 483"/>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5" name="直線コネクタ 48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6" name="テキスト ボックス 48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62698</xdr:rowOff>
    </xdr:from>
    <xdr:to>
      <xdr:col>23</xdr:col>
      <xdr:colOff>516889</xdr:colOff>
      <xdr:row>38</xdr:row>
      <xdr:rowOff>139700</xdr:rowOff>
    </xdr:to>
    <xdr:cxnSp macro="">
      <xdr:nvCxnSpPr>
        <xdr:cNvPr id="488" name="直線コネクタ 487"/>
        <xdr:cNvCxnSpPr/>
      </xdr:nvCxnSpPr>
      <xdr:spPr>
        <a:xfrm flipV="1">
          <a:off x="16317595" y="5206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168</xdr:rowOff>
    </xdr:from>
    <xdr:ext cx="249299" cy="259045"/>
    <xdr:sp macro="" textlink="">
      <xdr:nvSpPr>
        <xdr:cNvPr id="489" name="災害復旧事業費最小値テキスト"/>
        <xdr:cNvSpPr txBox="1"/>
      </xdr:nvSpPr>
      <xdr:spPr>
        <a:xfrm>
          <a:off x="16370300" y="6686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0" name="直線コネクタ 48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9375</xdr:rowOff>
    </xdr:from>
    <xdr:ext cx="599010" cy="259045"/>
    <xdr:sp macro="" textlink="">
      <xdr:nvSpPr>
        <xdr:cNvPr id="491" name="災害復旧事業費最大値テキスト"/>
        <xdr:cNvSpPr txBox="1"/>
      </xdr:nvSpPr>
      <xdr:spPr>
        <a:xfrm>
          <a:off x="16370300" y="498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30</xdr:row>
      <xdr:rowOff>62698</xdr:rowOff>
    </xdr:from>
    <xdr:to>
      <xdr:col>23</xdr:col>
      <xdr:colOff>606425</xdr:colOff>
      <xdr:row>30</xdr:row>
      <xdr:rowOff>62698</xdr:rowOff>
    </xdr:to>
    <xdr:cxnSp macro="">
      <xdr:nvCxnSpPr>
        <xdr:cNvPr id="492" name="直線コネクタ 491"/>
        <xdr:cNvCxnSpPr/>
      </xdr:nvCxnSpPr>
      <xdr:spPr>
        <a:xfrm>
          <a:off x="16230600" y="5206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135923</xdr:rowOff>
    </xdr:from>
    <xdr:to>
      <xdr:col>23</xdr:col>
      <xdr:colOff>517525</xdr:colOff>
      <xdr:row>38</xdr:row>
      <xdr:rowOff>137332</xdr:rowOff>
    </xdr:to>
    <xdr:cxnSp macro="">
      <xdr:nvCxnSpPr>
        <xdr:cNvPr id="493" name="直線コネクタ 492"/>
        <xdr:cNvCxnSpPr/>
      </xdr:nvCxnSpPr>
      <xdr:spPr>
        <a:xfrm flipV="1">
          <a:off x="15481300" y="6651023"/>
          <a:ext cx="838200" cy="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89068</xdr:rowOff>
    </xdr:from>
    <xdr:ext cx="469744" cy="259045"/>
    <xdr:sp macro="" textlink="">
      <xdr:nvSpPr>
        <xdr:cNvPr id="494" name="災害復旧事業費平均値テキスト"/>
        <xdr:cNvSpPr txBox="1"/>
      </xdr:nvSpPr>
      <xdr:spPr>
        <a:xfrm>
          <a:off x="16370300" y="6432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66191</xdr:rowOff>
    </xdr:from>
    <xdr:to>
      <xdr:col>23</xdr:col>
      <xdr:colOff>568325</xdr:colOff>
      <xdr:row>38</xdr:row>
      <xdr:rowOff>167791</xdr:rowOff>
    </xdr:to>
    <xdr:sp macro="" textlink="">
      <xdr:nvSpPr>
        <xdr:cNvPr id="495" name="フローチャート : 判断 494"/>
        <xdr:cNvSpPr/>
      </xdr:nvSpPr>
      <xdr:spPr>
        <a:xfrm>
          <a:off x="16268700" y="658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136198</xdr:rowOff>
    </xdr:from>
    <xdr:to>
      <xdr:col>22</xdr:col>
      <xdr:colOff>365125</xdr:colOff>
      <xdr:row>38</xdr:row>
      <xdr:rowOff>137332</xdr:rowOff>
    </xdr:to>
    <xdr:cxnSp macro="">
      <xdr:nvCxnSpPr>
        <xdr:cNvPr id="496" name="直線コネクタ 495"/>
        <xdr:cNvCxnSpPr/>
      </xdr:nvCxnSpPr>
      <xdr:spPr>
        <a:xfrm>
          <a:off x="14592300" y="6651298"/>
          <a:ext cx="889000" cy="1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51816</xdr:rowOff>
    </xdr:from>
    <xdr:to>
      <xdr:col>22</xdr:col>
      <xdr:colOff>415925</xdr:colOff>
      <xdr:row>38</xdr:row>
      <xdr:rowOff>153416</xdr:rowOff>
    </xdr:to>
    <xdr:sp macro="" textlink="">
      <xdr:nvSpPr>
        <xdr:cNvPr id="497" name="フローチャート : 判断 496"/>
        <xdr:cNvSpPr/>
      </xdr:nvSpPr>
      <xdr:spPr>
        <a:xfrm>
          <a:off x="15430500" y="656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169944</xdr:rowOff>
    </xdr:from>
    <xdr:ext cx="469744" cy="259045"/>
    <xdr:sp macro="" textlink="">
      <xdr:nvSpPr>
        <xdr:cNvPr id="498" name="テキスト ボックス 497"/>
        <xdr:cNvSpPr txBox="1"/>
      </xdr:nvSpPr>
      <xdr:spPr>
        <a:xfrm>
          <a:off x="15246427" y="634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136198</xdr:rowOff>
    </xdr:from>
    <xdr:to>
      <xdr:col>21</xdr:col>
      <xdr:colOff>161925</xdr:colOff>
      <xdr:row>38</xdr:row>
      <xdr:rowOff>136897</xdr:rowOff>
    </xdr:to>
    <xdr:cxnSp macro="">
      <xdr:nvCxnSpPr>
        <xdr:cNvPr id="499" name="直線コネクタ 498"/>
        <xdr:cNvCxnSpPr/>
      </xdr:nvCxnSpPr>
      <xdr:spPr>
        <a:xfrm flipV="1">
          <a:off x="13703300" y="6651298"/>
          <a:ext cx="889000" cy="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52740</xdr:rowOff>
    </xdr:from>
    <xdr:to>
      <xdr:col>21</xdr:col>
      <xdr:colOff>212725</xdr:colOff>
      <xdr:row>38</xdr:row>
      <xdr:rowOff>154340</xdr:rowOff>
    </xdr:to>
    <xdr:sp macro="" textlink="">
      <xdr:nvSpPr>
        <xdr:cNvPr id="500" name="フローチャート : 判断 499"/>
        <xdr:cNvSpPr/>
      </xdr:nvSpPr>
      <xdr:spPr>
        <a:xfrm>
          <a:off x="14541500" y="656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170867</xdr:rowOff>
    </xdr:from>
    <xdr:ext cx="469744" cy="259045"/>
    <xdr:sp macro="" textlink="">
      <xdr:nvSpPr>
        <xdr:cNvPr id="501" name="テキスト ボックス 500"/>
        <xdr:cNvSpPr txBox="1"/>
      </xdr:nvSpPr>
      <xdr:spPr>
        <a:xfrm>
          <a:off x="14357427" y="6343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136335</xdr:rowOff>
    </xdr:from>
    <xdr:to>
      <xdr:col>19</xdr:col>
      <xdr:colOff>644525</xdr:colOff>
      <xdr:row>38</xdr:row>
      <xdr:rowOff>136897</xdr:rowOff>
    </xdr:to>
    <xdr:cxnSp macro="">
      <xdr:nvCxnSpPr>
        <xdr:cNvPr id="502" name="直線コネクタ 501"/>
        <xdr:cNvCxnSpPr/>
      </xdr:nvCxnSpPr>
      <xdr:spPr>
        <a:xfrm>
          <a:off x="12814300" y="6651435"/>
          <a:ext cx="889000" cy="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37671</xdr:rowOff>
    </xdr:from>
    <xdr:to>
      <xdr:col>20</xdr:col>
      <xdr:colOff>9525</xdr:colOff>
      <xdr:row>38</xdr:row>
      <xdr:rowOff>139271</xdr:rowOff>
    </xdr:to>
    <xdr:sp macro="" textlink="">
      <xdr:nvSpPr>
        <xdr:cNvPr id="503" name="フローチャート : 判断 502"/>
        <xdr:cNvSpPr/>
      </xdr:nvSpPr>
      <xdr:spPr>
        <a:xfrm>
          <a:off x="13652500" y="655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155798</xdr:rowOff>
    </xdr:from>
    <xdr:ext cx="534377" cy="259045"/>
    <xdr:sp macro="" textlink="">
      <xdr:nvSpPr>
        <xdr:cNvPr id="504" name="テキスト ボックス 503"/>
        <xdr:cNvSpPr txBox="1"/>
      </xdr:nvSpPr>
      <xdr:spPr>
        <a:xfrm>
          <a:off x="13436111" y="6327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56302</xdr:rowOff>
    </xdr:from>
    <xdr:to>
      <xdr:col>18</xdr:col>
      <xdr:colOff>492125</xdr:colOff>
      <xdr:row>38</xdr:row>
      <xdr:rowOff>157902</xdr:rowOff>
    </xdr:to>
    <xdr:sp macro="" textlink="">
      <xdr:nvSpPr>
        <xdr:cNvPr id="505" name="フローチャート : 判断 504"/>
        <xdr:cNvSpPr/>
      </xdr:nvSpPr>
      <xdr:spPr>
        <a:xfrm>
          <a:off x="12763500" y="6571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2979</xdr:rowOff>
    </xdr:from>
    <xdr:ext cx="469744" cy="259045"/>
    <xdr:sp macro="" textlink="">
      <xdr:nvSpPr>
        <xdr:cNvPr id="506" name="テキスト ボックス 505"/>
        <xdr:cNvSpPr txBox="1"/>
      </xdr:nvSpPr>
      <xdr:spPr>
        <a:xfrm>
          <a:off x="12579427" y="6346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7" name="テキスト ボックス 50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8" name="テキスト ボックス 50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9" name="テキスト ボックス 50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0" name="テキスト ボックス 50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1" name="テキスト ボックス 51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85123</xdr:rowOff>
    </xdr:from>
    <xdr:to>
      <xdr:col>23</xdr:col>
      <xdr:colOff>568325</xdr:colOff>
      <xdr:row>39</xdr:row>
      <xdr:rowOff>15273</xdr:rowOff>
    </xdr:to>
    <xdr:sp macro="" textlink="">
      <xdr:nvSpPr>
        <xdr:cNvPr id="512" name="円/楕円 511"/>
        <xdr:cNvSpPr/>
      </xdr:nvSpPr>
      <xdr:spPr>
        <a:xfrm>
          <a:off x="16268700" y="6600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44617</xdr:rowOff>
    </xdr:from>
    <xdr:ext cx="378565" cy="259045"/>
    <xdr:sp macro="" textlink="">
      <xdr:nvSpPr>
        <xdr:cNvPr id="513" name="災害復旧事業費該当値テキスト"/>
        <xdr:cNvSpPr txBox="1"/>
      </xdr:nvSpPr>
      <xdr:spPr>
        <a:xfrm>
          <a:off x="16370300" y="65597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86532</xdr:rowOff>
    </xdr:from>
    <xdr:to>
      <xdr:col>22</xdr:col>
      <xdr:colOff>415925</xdr:colOff>
      <xdr:row>39</xdr:row>
      <xdr:rowOff>16682</xdr:rowOff>
    </xdr:to>
    <xdr:sp macro="" textlink="">
      <xdr:nvSpPr>
        <xdr:cNvPr id="514" name="円/楕円 513"/>
        <xdr:cNvSpPr/>
      </xdr:nvSpPr>
      <xdr:spPr>
        <a:xfrm>
          <a:off x="15430500" y="660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7809</xdr:rowOff>
    </xdr:from>
    <xdr:ext cx="378565" cy="259045"/>
    <xdr:sp macro="" textlink="">
      <xdr:nvSpPr>
        <xdr:cNvPr id="515" name="テキスト ボックス 514"/>
        <xdr:cNvSpPr txBox="1"/>
      </xdr:nvSpPr>
      <xdr:spPr>
        <a:xfrm>
          <a:off x="15292017" y="66943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85398</xdr:rowOff>
    </xdr:from>
    <xdr:to>
      <xdr:col>21</xdr:col>
      <xdr:colOff>212725</xdr:colOff>
      <xdr:row>39</xdr:row>
      <xdr:rowOff>15548</xdr:rowOff>
    </xdr:to>
    <xdr:sp macro="" textlink="">
      <xdr:nvSpPr>
        <xdr:cNvPr id="516" name="円/楕円 515"/>
        <xdr:cNvSpPr/>
      </xdr:nvSpPr>
      <xdr:spPr>
        <a:xfrm>
          <a:off x="14541500" y="6600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6675</xdr:rowOff>
    </xdr:from>
    <xdr:ext cx="378565" cy="259045"/>
    <xdr:sp macro="" textlink="">
      <xdr:nvSpPr>
        <xdr:cNvPr id="517" name="テキスト ボックス 516"/>
        <xdr:cNvSpPr txBox="1"/>
      </xdr:nvSpPr>
      <xdr:spPr>
        <a:xfrm>
          <a:off x="14403017" y="66932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86097</xdr:rowOff>
    </xdr:from>
    <xdr:to>
      <xdr:col>20</xdr:col>
      <xdr:colOff>9525</xdr:colOff>
      <xdr:row>39</xdr:row>
      <xdr:rowOff>16247</xdr:rowOff>
    </xdr:to>
    <xdr:sp macro="" textlink="">
      <xdr:nvSpPr>
        <xdr:cNvPr id="518" name="円/楕円 517"/>
        <xdr:cNvSpPr/>
      </xdr:nvSpPr>
      <xdr:spPr>
        <a:xfrm>
          <a:off x="13652500" y="6601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7374</xdr:rowOff>
    </xdr:from>
    <xdr:ext cx="378565" cy="259045"/>
    <xdr:sp macro="" textlink="">
      <xdr:nvSpPr>
        <xdr:cNvPr id="519" name="テキスト ボックス 518"/>
        <xdr:cNvSpPr txBox="1"/>
      </xdr:nvSpPr>
      <xdr:spPr>
        <a:xfrm>
          <a:off x="13514017" y="66939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85535</xdr:rowOff>
    </xdr:from>
    <xdr:to>
      <xdr:col>18</xdr:col>
      <xdr:colOff>492125</xdr:colOff>
      <xdr:row>39</xdr:row>
      <xdr:rowOff>15685</xdr:rowOff>
    </xdr:to>
    <xdr:sp macro="" textlink="">
      <xdr:nvSpPr>
        <xdr:cNvPr id="520" name="円/楕円 519"/>
        <xdr:cNvSpPr/>
      </xdr:nvSpPr>
      <xdr:spPr>
        <a:xfrm>
          <a:off x="12763500" y="66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6812</xdr:rowOff>
    </xdr:from>
    <xdr:ext cx="378565" cy="259045"/>
    <xdr:sp macro="" textlink="">
      <xdr:nvSpPr>
        <xdr:cNvPr id="521" name="テキスト ボックス 520"/>
        <xdr:cNvSpPr txBox="1"/>
      </xdr:nvSpPr>
      <xdr:spPr>
        <a:xfrm>
          <a:off x="12625017" y="66933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2" name="正方形/長方形 52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3" name="正方形/長方形 52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4" name="正方形/長方形 52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5" name="正方形/長方形 52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6" name="正方形/長方形 52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7" name="正方形/長方形 52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8" name="正方形/長方形 52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9" name="正方形/長方形 52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0" name="テキスト ボックス 52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1" name="直線コネクタ 53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32" name="直線コネクタ 53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33" name="テキスト ボックス 532"/>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4" name="直線コネクタ 53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55</xdr:row>
      <xdr:rowOff>54627</xdr:rowOff>
    </xdr:from>
    <xdr:ext cx="312906" cy="259045"/>
    <xdr:sp macro="" textlink="">
      <xdr:nvSpPr>
        <xdr:cNvPr id="535" name="テキスト ボックス 534"/>
        <xdr:cNvSpPr txBox="1"/>
      </xdr:nvSpPr>
      <xdr:spPr>
        <a:xfrm>
          <a:off x="12133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6" name="直線コネクタ 53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52</xdr:row>
      <xdr:rowOff>111777</xdr:rowOff>
    </xdr:from>
    <xdr:ext cx="312906" cy="259045"/>
    <xdr:sp macro="" textlink="">
      <xdr:nvSpPr>
        <xdr:cNvPr id="537" name="テキスト ボックス 536"/>
        <xdr:cNvSpPr txBox="1"/>
      </xdr:nvSpPr>
      <xdr:spPr>
        <a:xfrm>
          <a:off x="12133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8" name="直線コネクタ 53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49</xdr:row>
      <xdr:rowOff>168927</xdr:rowOff>
    </xdr:from>
    <xdr:ext cx="312906" cy="259045"/>
    <xdr:sp macro="" textlink="">
      <xdr:nvSpPr>
        <xdr:cNvPr id="539" name="テキスト ボックス 538"/>
        <xdr:cNvSpPr txBox="1"/>
      </xdr:nvSpPr>
      <xdr:spPr>
        <a:xfrm>
          <a:off x="12133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0" name="直線コネクタ 53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41" name="テキスト ボックス 540"/>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58</xdr:row>
      <xdr:rowOff>139700</xdr:rowOff>
    </xdr:from>
    <xdr:to>
      <xdr:col>23</xdr:col>
      <xdr:colOff>516889</xdr:colOff>
      <xdr:row>58</xdr:row>
      <xdr:rowOff>139700</xdr:rowOff>
    </xdr:to>
    <xdr:cxnSp macro="">
      <xdr:nvCxnSpPr>
        <xdr:cNvPr id="543" name="直線コネクタ 542"/>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10177</xdr:rowOff>
    </xdr:from>
    <xdr:ext cx="249299" cy="259045"/>
    <xdr:sp macro="" textlink="">
      <xdr:nvSpPr>
        <xdr:cNvPr id="544" name="失業対策事業費最小値テキスト"/>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5" name="直線コネクタ 544"/>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10177</xdr:rowOff>
    </xdr:from>
    <xdr:ext cx="249299" cy="259045"/>
    <xdr:sp macro="" textlink="">
      <xdr:nvSpPr>
        <xdr:cNvPr id="546" name="失業対策事業費最大値テキスト"/>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7" name="直線コネクタ 546"/>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8" name="直線コネクタ 547"/>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67327</xdr:rowOff>
    </xdr:from>
    <xdr:ext cx="249299" cy="259045"/>
    <xdr:sp macro="" textlink="">
      <xdr:nvSpPr>
        <xdr:cNvPr id="549" name="失業対策事業費平均値テキスト"/>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50" name="フローチャート : 判断 549"/>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51" name="直線コネクタ 550"/>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123190</xdr:rowOff>
    </xdr:from>
    <xdr:to>
      <xdr:col>22</xdr:col>
      <xdr:colOff>415925</xdr:colOff>
      <xdr:row>58</xdr:row>
      <xdr:rowOff>53340</xdr:rowOff>
    </xdr:to>
    <xdr:sp macro="" textlink="">
      <xdr:nvSpPr>
        <xdr:cNvPr id="552" name="フローチャート : 判断 551"/>
        <xdr:cNvSpPr/>
      </xdr:nvSpPr>
      <xdr:spPr>
        <a:xfrm>
          <a:off x="15430500" y="989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69867</xdr:rowOff>
    </xdr:from>
    <xdr:ext cx="249299" cy="259045"/>
    <xdr:sp macro="" textlink="">
      <xdr:nvSpPr>
        <xdr:cNvPr id="553" name="テキスト ボックス 552"/>
        <xdr:cNvSpPr txBox="1"/>
      </xdr:nvSpPr>
      <xdr:spPr>
        <a:xfrm>
          <a:off x="15356649" y="96710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4" name="直線コネクタ 553"/>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157480</xdr:rowOff>
    </xdr:from>
    <xdr:to>
      <xdr:col>21</xdr:col>
      <xdr:colOff>212725</xdr:colOff>
      <xdr:row>57</xdr:row>
      <xdr:rowOff>87630</xdr:rowOff>
    </xdr:to>
    <xdr:sp macro="" textlink="">
      <xdr:nvSpPr>
        <xdr:cNvPr id="555" name="フローチャート : 判断 554"/>
        <xdr:cNvSpPr/>
      </xdr:nvSpPr>
      <xdr:spPr>
        <a:xfrm>
          <a:off x="14541500" y="97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104157</xdr:rowOff>
    </xdr:from>
    <xdr:ext cx="249299" cy="259045"/>
    <xdr:sp macro="" textlink="">
      <xdr:nvSpPr>
        <xdr:cNvPr id="556" name="テキスト ボックス 555"/>
        <xdr:cNvSpPr txBox="1"/>
      </xdr:nvSpPr>
      <xdr:spPr>
        <a:xfrm>
          <a:off x="14467649" y="9533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7" name="直線コネクタ 556"/>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20320</xdr:rowOff>
    </xdr:from>
    <xdr:to>
      <xdr:col>20</xdr:col>
      <xdr:colOff>9525</xdr:colOff>
      <xdr:row>56</xdr:row>
      <xdr:rowOff>121920</xdr:rowOff>
    </xdr:to>
    <xdr:sp macro="" textlink="">
      <xdr:nvSpPr>
        <xdr:cNvPr id="558" name="フローチャート : 判断 557"/>
        <xdr:cNvSpPr/>
      </xdr:nvSpPr>
      <xdr:spPr>
        <a:xfrm>
          <a:off x="13652500" y="962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54</xdr:row>
      <xdr:rowOff>138447</xdr:rowOff>
    </xdr:from>
    <xdr:ext cx="249299" cy="259045"/>
    <xdr:sp macro="" textlink="">
      <xdr:nvSpPr>
        <xdr:cNvPr id="559" name="テキスト ボックス 558"/>
        <xdr:cNvSpPr txBox="1"/>
      </xdr:nvSpPr>
      <xdr:spPr>
        <a:xfrm>
          <a:off x="13578649" y="93967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100330</xdr:rowOff>
    </xdr:from>
    <xdr:to>
      <xdr:col>18</xdr:col>
      <xdr:colOff>492125</xdr:colOff>
      <xdr:row>52</xdr:row>
      <xdr:rowOff>30480</xdr:rowOff>
    </xdr:to>
    <xdr:sp macro="" textlink="">
      <xdr:nvSpPr>
        <xdr:cNvPr id="560" name="フローチャート : 判断 559"/>
        <xdr:cNvSpPr/>
      </xdr:nvSpPr>
      <xdr:spPr>
        <a:xfrm>
          <a:off x="12763500" y="884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50</xdr:row>
      <xdr:rowOff>47007</xdr:rowOff>
    </xdr:from>
    <xdr:ext cx="313932" cy="259045"/>
    <xdr:sp macro="" textlink="">
      <xdr:nvSpPr>
        <xdr:cNvPr id="561" name="テキスト ボックス 560"/>
        <xdr:cNvSpPr txBox="1"/>
      </xdr:nvSpPr>
      <xdr:spPr>
        <a:xfrm>
          <a:off x="12657333" y="86195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2" name="テキスト ボックス 56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3" name="テキスト ボックス 56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4" name="テキスト ボックス 56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5" name="テキスト ボックス 56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6" name="テキスト ボックス 56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7" name="円/楕円 566"/>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124477</xdr:rowOff>
    </xdr:from>
    <xdr:ext cx="249299" cy="259045"/>
    <xdr:sp macro="" textlink="">
      <xdr:nvSpPr>
        <xdr:cNvPr id="568" name="失業対策事業費該当値テキスト"/>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9" name="円/楕円 568"/>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70" name="テキスト ボックス 569"/>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71" name="円/楕円 570"/>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72" name="テキスト ボックス 571"/>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73" name="円/楕円 572"/>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4" name="テキスト ボックス 573"/>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5" name="円/楕円 574"/>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6" name="テキスト ボックス 575"/>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7" name="正方形/長方形 57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8" name="正方形/長方形 57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9" name="正方形/長方形 57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0" name="正方形/長方形 57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1" name="正方形/長方形 58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2" name="正方形/長方形 58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3" name="正方形/長方形 58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4" name="正方形/長方形 58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5" name="テキスト ボックス 58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6" name="直線コネクタ 58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7" name="直線コネクタ 58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8" name="テキスト ボックス 58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9" name="直線コネクタ 58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90" name="テキスト ボックス 589"/>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91" name="直線コネクタ 59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92" name="テキスト ボックス 59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93" name="直線コネクタ 59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94" name="テキスト ボックス 59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5" name="直線コネクタ 59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6" name="テキスト ボックス 59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7" name="直線コネクタ 59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8" name="テキスト ボックス 59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45045</xdr:rowOff>
    </xdr:from>
    <xdr:to>
      <xdr:col>23</xdr:col>
      <xdr:colOff>516889</xdr:colOff>
      <xdr:row>78</xdr:row>
      <xdr:rowOff>138961</xdr:rowOff>
    </xdr:to>
    <xdr:cxnSp macro="">
      <xdr:nvCxnSpPr>
        <xdr:cNvPr id="600" name="直線コネクタ 599"/>
        <xdr:cNvCxnSpPr/>
      </xdr:nvCxnSpPr>
      <xdr:spPr>
        <a:xfrm flipV="1">
          <a:off x="16317595" y="12046545"/>
          <a:ext cx="1269" cy="1465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142788</xdr:rowOff>
    </xdr:from>
    <xdr:ext cx="534377" cy="259045"/>
    <xdr:sp macro="" textlink="">
      <xdr:nvSpPr>
        <xdr:cNvPr id="601" name="公債費最小値テキスト"/>
        <xdr:cNvSpPr txBox="1"/>
      </xdr:nvSpPr>
      <xdr:spPr>
        <a:xfrm>
          <a:off x="16370300" y="13515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78</xdr:row>
      <xdr:rowOff>138961</xdr:rowOff>
    </xdr:from>
    <xdr:to>
      <xdr:col>23</xdr:col>
      <xdr:colOff>606425</xdr:colOff>
      <xdr:row>78</xdr:row>
      <xdr:rowOff>138961</xdr:rowOff>
    </xdr:to>
    <xdr:cxnSp macro="">
      <xdr:nvCxnSpPr>
        <xdr:cNvPr id="602" name="直線コネクタ 601"/>
        <xdr:cNvCxnSpPr/>
      </xdr:nvCxnSpPr>
      <xdr:spPr>
        <a:xfrm>
          <a:off x="16230600" y="1351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163172</xdr:rowOff>
    </xdr:from>
    <xdr:ext cx="599010" cy="259045"/>
    <xdr:sp macro="" textlink="">
      <xdr:nvSpPr>
        <xdr:cNvPr id="603" name="公債費最大値テキスト"/>
        <xdr:cNvSpPr txBox="1"/>
      </xdr:nvSpPr>
      <xdr:spPr>
        <a:xfrm>
          <a:off x="16370300" y="11821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70</xdr:row>
      <xdr:rowOff>45045</xdr:rowOff>
    </xdr:from>
    <xdr:to>
      <xdr:col>23</xdr:col>
      <xdr:colOff>606425</xdr:colOff>
      <xdr:row>70</xdr:row>
      <xdr:rowOff>45045</xdr:rowOff>
    </xdr:to>
    <xdr:cxnSp macro="">
      <xdr:nvCxnSpPr>
        <xdr:cNvPr id="604" name="直線コネクタ 603"/>
        <xdr:cNvCxnSpPr/>
      </xdr:nvCxnSpPr>
      <xdr:spPr>
        <a:xfrm>
          <a:off x="16230600" y="12046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87057</xdr:rowOff>
    </xdr:from>
    <xdr:to>
      <xdr:col>23</xdr:col>
      <xdr:colOff>517525</xdr:colOff>
      <xdr:row>77</xdr:row>
      <xdr:rowOff>98785</xdr:rowOff>
    </xdr:to>
    <xdr:cxnSp macro="">
      <xdr:nvCxnSpPr>
        <xdr:cNvPr id="605" name="直線コネクタ 604"/>
        <xdr:cNvCxnSpPr/>
      </xdr:nvCxnSpPr>
      <xdr:spPr>
        <a:xfrm>
          <a:off x="15481300" y="13288707"/>
          <a:ext cx="838200" cy="11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45846</xdr:rowOff>
    </xdr:from>
    <xdr:ext cx="534377" cy="259045"/>
    <xdr:sp macro="" textlink="">
      <xdr:nvSpPr>
        <xdr:cNvPr id="606" name="公債費平均値テキスト"/>
        <xdr:cNvSpPr txBox="1"/>
      </xdr:nvSpPr>
      <xdr:spPr>
        <a:xfrm>
          <a:off x="16370300" y="13247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67419</xdr:rowOff>
    </xdr:from>
    <xdr:to>
      <xdr:col>23</xdr:col>
      <xdr:colOff>568325</xdr:colOff>
      <xdr:row>77</xdr:row>
      <xdr:rowOff>169019</xdr:rowOff>
    </xdr:to>
    <xdr:sp macro="" textlink="">
      <xdr:nvSpPr>
        <xdr:cNvPr id="607" name="フローチャート : 判断 606"/>
        <xdr:cNvSpPr/>
      </xdr:nvSpPr>
      <xdr:spPr>
        <a:xfrm>
          <a:off x="16268700" y="1326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87057</xdr:rowOff>
    </xdr:from>
    <xdr:to>
      <xdr:col>22</xdr:col>
      <xdr:colOff>365125</xdr:colOff>
      <xdr:row>77</xdr:row>
      <xdr:rowOff>96273</xdr:rowOff>
    </xdr:to>
    <xdr:cxnSp macro="">
      <xdr:nvCxnSpPr>
        <xdr:cNvPr id="608" name="直線コネクタ 607"/>
        <xdr:cNvCxnSpPr/>
      </xdr:nvCxnSpPr>
      <xdr:spPr>
        <a:xfrm flipV="1">
          <a:off x="14592300" y="13288707"/>
          <a:ext cx="889000" cy="9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78301</xdr:rowOff>
    </xdr:from>
    <xdr:to>
      <xdr:col>22</xdr:col>
      <xdr:colOff>415925</xdr:colOff>
      <xdr:row>78</xdr:row>
      <xdr:rowOff>8451</xdr:rowOff>
    </xdr:to>
    <xdr:sp macro="" textlink="">
      <xdr:nvSpPr>
        <xdr:cNvPr id="609" name="フローチャート : 判断 608"/>
        <xdr:cNvSpPr/>
      </xdr:nvSpPr>
      <xdr:spPr>
        <a:xfrm>
          <a:off x="15430500" y="1327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171028</xdr:rowOff>
    </xdr:from>
    <xdr:ext cx="534377" cy="259045"/>
    <xdr:sp macro="" textlink="">
      <xdr:nvSpPr>
        <xdr:cNvPr id="610" name="テキスト ボックス 609"/>
        <xdr:cNvSpPr txBox="1"/>
      </xdr:nvSpPr>
      <xdr:spPr>
        <a:xfrm>
          <a:off x="15214111" y="13372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67,782</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92289</xdr:rowOff>
    </xdr:from>
    <xdr:to>
      <xdr:col>21</xdr:col>
      <xdr:colOff>161925</xdr:colOff>
      <xdr:row>77</xdr:row>
      <xdr:rowOff>96273</xdr:rowOff>
    </xdr:to>
    <xdr:cxnSp macro="">
      <xdr:nvCxnSpPr>
        <xdr:cNvPr id="611" name="直線コネクタ 610"/>
        <xdr:cNvCxnSpPr/>
      </xdr:nvCxnSpPr>
      <xdr:spPr>
        <a:xfrm>
          <a:off x="13703300" y="13293939"/>
          <a:ext cx="889000" cy="3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76251</xdr:rowOff>
    </xdr:from>
    <xdr:to>
      <xdr:col>21</xdr:col>
      <xdr:colOff>212725</xdr:colOff>
      <xdr:row>78</xdr:row>
      <xdr:rowOff>6401</xdr:rowOff>
    </xdr:to>
    <xdr:sp macro="" textlink="">
      <xdr:nvSpPr>
        <xdr:cNvPr id="612" name="フローチャート : 判断 611"/>
        <xdr:cNvSpPr/>
      </xdr:nvSpPr>
      <xdr:spPr>
        <a:xfrm>
          <a:off x="14541500" y="13277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168978</xdr:rowOff>
    </xdr:from>
    <xdr:ext cx="534377" cy="259045"/>
    <xdr:sp macro="" textlink="">
      <xdr:nvSpPr>
        <xdr:cNvPr id="613" name="テキスト ボックス 612"/>
        <xdr:cNvSpPr txBox="1"/>
      </xdr:nvSpPr>
      <xdr:spPr>
        <a:xfrm>
          <a:off x="14325111" y="1337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68,320</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91492</xdr:rowOff>
    </xdr:from>
    <xdr:to>
      <xdr:col>19</xdr:col>
      <xdr:colOff>644525</xdr:colOff>
      <xdr:row>77</xdr:row>
      <xdr:rowOff>92289</xdr:rowOff>
    </xdr:to>
    <xdr:cxnSp macro="">
      <xdr:nvCxnSpPr>
        <xdr:cNvPr id="614" name="直線コネクタ 613"/>
        <xdr:cNvCxnSpPr/>
      </xdr:nvCxnSpPr>
      <xdr:spPr>
        <a:xfrm>
          <a:off x="12814300" y="13293142"/>
          <a:ext cx="889000" cy="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75439</xdr:rowOff>
    </xdr:from>
    <xdr:to>
      <xdr:col>20</xdr:col>
      <xdr:colOff>9525</xdr:colOff>
      <xdr:row>78</xdr:row>
      <xdr:rowOff>5589</xdr:rowOff>
    </xdr:to>
    <xdr:sp macro="" textlink="">
      <xdr:nvSpPr>
        <xdr:cNvPr id="615" name="フローチャート : 判断 614"/>
        <xdr:cNvSpPr/>
      </xdr:nvSpPr>
      <xdr:spPr>
        <a:xfrm>
          <a:off x="13652500" y="132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168166</xdr:rowOff>
    </xdr:from>
    <xdr:ext cx="534377" cy="259045"/>
    <xdr:sp macro="" textlink="">
      <xdr:nvSpPr>
        <xdr:cNvPr id="616" name="テキスト ボックス 615"/>
        <xdr:cNvSpPr txBox="1"/>
      </xdr:nvSpPr>
      <xdr:spPr>
        <a:xfrm>
          <a:off x="13436111" y="13369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68,533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71039</xdr:rowOff>
    </xdr:from>
    <xdr:to>
      <xdr:col>18</xdr:col>
      <xdr:colOff>492125</xdr:colOff>
      <xdr:row>78</xdr:row>
      <xdr:rowOff>1189</xdr:rowOff>
    </xdr:to>
    <xdr:sp macro="" textlink="">
      <xdr:nvSpPr>
        <xdr:cNvPr id="617" name="フローチャート : 判断 616"/>
        <xdr:cNvSpPr/>
      </xdr:nvSpPr>
      <xdr:spPr>
        <a:xfrm>
          <a:off x="12763500" y="13272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163766</xdr:rowOff>
    </xdr:from>
    <xdr:ext cx="534377" cy="259045"/>
    <xdr:sp macro="" textlink="">
      <xdr:nvSpPr>
        <xdr:cNvPr id="618" name="テキスト ボックス 617"/>
        <xdr:cNvSpPr txBox="1"/>
      </xdr:nvSpPr>
      <xdr:spPr>
        <a:xfrm>
          <a:off x="12547111" y="13365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69,688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9" name="テキスト ボックス 61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0" name="テキスト ボックス 61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1" name="テキスト ボックス 62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2" name="テキスト ボックス 62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3" name="テキスト ボックス 62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47985</xdr:rowOff>
    </xdr:from>
    <xdr:to>
      <xdr:col>23</xdr:col>
      <xdr:colOff>568325</xdr:colOff>
      <xdr:row>77</xdr:row>
      <xdr:rowOff>149585</xdr:rowOff>
    </xdr:to>
    <xdr:sp macro="" textlink="">
      <xdr:nvSpPr>
        <xdr:cNvPr id="624" name="円/楕円 623"/>
        <xdr:cNvSpPr/>
      </xdr:nvSpPr>
      <xdr:spPr>
        <a:xfrm>
          <a:off x="16268700" y="1324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70862</xdr:rowOff>
    </xdr:from>
    <xdr:ext cx="534377" cy="259045"/>
    <xdr:sp macro="" textlink="">
      <xdr:nvSpPr>
        <xdr:cNvPr id="625" name="公債費該当値テキスト"/>
        <xdr:cNvSpPr txBox="1"/>
      </xdr:nvSpPr>
      <xdr:spPr>
        <a:xfrm>
          <a:off x="16370300" y="13101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75,739</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36257</xdr:rowOff>
    </xdr:from>
    <xdr:to>
      <xdr:col>22</xdr:col>
      <xdr:colOff>415925</xdr:colOff>
      <xdr:row>77</xdr:row>
      <xdr:rowOff>137857</xdr:rowOff>
    </xdr:to>
    <xdr:sp macro="" textlink="">
      <xdr:nvSpPr>
        <xdr:cNvPr id="626" name="円/楕円 625"/>
        <xdr:cNvSpPr/>
      </xdr:nvSpPr>
      <xdr:spPr>
        <a:xfrm>
          <a:off x="15430500" y="13237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154384</xdr:rowOff>
    </xdr:from>
    <xdr:ext cx="534377" cy="259045"/>
    <xdr:sp macro="" textlink="">
      <xdr:nvSpPr>
        <xdr:cNvPr id="627" name="テキスト ボックス 626"/>
        <xdr:cNvSpPr txBox="1"/>
      </xdr:nvSpPr>
      <xdr:spPr>
        <a:xfrm>
          <a:off x="15214111" y="13013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78,817</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45473</xdr:rowOff>
    </xdr:from>
    <xdr:to>
      <xdr:col>21</xdr:col>
      <xdr:colOff>212725</xdr:colOff>
      <xdr:row>77</xdr:row>
      <xdr:rowOff>147073</xdr:rowOff>
    </xdr:to>
    <xdr:sp macro="" textlink="">
      <xdr:nvSpPr>
        <xdr:cNvPr id="628" name="円/楕円 627"/>
        <xdr:cNvSpPr/>
      </xdr:nvSpPr>
      <xdr:spPr>
        <a:xfrm>
          <a:off x="14541500" y="13247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163600</xdr:rowOff>
    </xdr:from>
    <xdr:ext cx="534377" cy="259045"/>
    <xdr:sp macro="" textlink="">
      <xdr:nvSpPr>
        <xdr:cNvPr id="629" name="テキスト ボックス 628"/>
        <xdr:cNvSpPr txBox="1"/>
      </xdr:nvSpPr>
      <xdr:spPr>
        <a:xfrm>
          <a:off x="14325111" y="13022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76,398</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41489</xdr:rowOff>
    </xdr:from>
    <xdr:to>
      <xdr:col>20</xdr:col>
      <xdr:colOff>9525</xdr:colOff>
      <xdr:row>77</xdr:row>
      <xdr:rowOff>143089</xdr:rowOff>
    </xdr:to>
    <xdr:sp macro="" textlink="">
      <xdr:nvSpPr>
        <xdr:cNvPr id="630" name="円/楕円 629"/>
        <xdr:cNvSpPr/>
      </xdr:nvSpPr>
      <xdr:spPr>
        <a:xfrm>
          <a:off x="13652500" y="1324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159616</xdr:rowOff>
    </xdr:from>
    <xdr:ext cx="534377" cy="259045"/>
    <xdr:sp macro="" textlink="">
      <xdr:nvSpPr>
        <xdr:cNvPr id="631" name="テキスト ボックス 630"/>
        <xdr:cNvSpPr txBox="1"/>
      </xdr:nvSpPr>
      <xdr:spPr>
        <a:xfrm>
          <a:off x="13436111" y="13018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77,444</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40692</xdr:rowOff>
    </xdr:from>
    <xdr:to>
      <xdr:col>18</xdr:col>
      <xdr:colOff>492125</xdr:colOff>
      <xdr:row>77</xdr:row>
      <xdr:rowOff>142292</xdr:rowOff>
    </xdr:to>
    <xdr:sp macro="" textlink="">
      <xdr:nvSpPr>
        <xdr:cNvPr id="632" name="円/楕円 631"/>
        <xdr:cNvSpPr/>
      </xdr:nvSpPr>
      <xdr:spPr>
        <a:xfrm>
          <a:off x="12763500" y="1324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158819</xdr:rowOff>
    </xdr:from>
    <xdr:ext cx="534377" cy="259045"/>
    <xdr:sp macro="" textlink="">
      <xdr:nvSpPr>
        <xdr:cNvPr id="633" name="テキスト ボックス 632"/>
        <xdr:cNvSpPr txBox="1"/>
      </xdr:nvSpPr>
      <xdr:spPr>
        <a:xfrm>
          <a:off x="12547111" y="13017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77,653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4" name="正方形/長方形 63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5" name="正方形/長方形 63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6" name="正方形/長方形 63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7" name="正方形/長方形 63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8" name="正方形/長方形 63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9" name="正方形/長方形 63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0" name="正方形/長方形 63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1" name="正方形/長方形 64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2" name="テキスト ボックス 64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3" name="直線コネクタ 64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4" name="直線コネクタ 643"/>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5" name="テキスト ボックス 644"/>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6" name="直線コネクタ 645"/>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7" name="テキスト ボックス 646"/>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8" name="直線コネクタ 647"/>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9" name="テキスト ボックス 648"/>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0" name="直線コネクタ 649"/>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51" name="テキスト ボックス 650"/>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138232</xdr:rowOff>
    </xdr:from>
    <xdr:to>
      <xdr:col>23</xdr:col>
      <xdr:colOff>516889</xdr:colOff>
      <xdr:row>98</xdr:row>
      <xdr:rowOff>139474</xdr:rowOff>
    </xdr:to>
    <xdr:cxnSp macro="">
      <xdr:nvCxnSpPr>
        <xdr:cNvPr id="655" name="直線コネクタ 654"/>
        <xdr:cNvCxnSpPr/>
      </xdr:nvCxnSpPr>
      <xdr:spPr>
        <a:xfrm flipV="1">
          <a:off x="16317595" y="15568732"/>
          <a:ext cx="1269" cy="1372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148223</xdr:rowOff>
    </xdr:from>
    <xdr:ext cx="313932" cy="259045"/>
    <xdr:sp macro="" textlink="">
      <xdr:nvSpPr>
        <xdr:cNvPr id="656" name="積立金最小値テキスト"/>
        <xdr:cNvSpPr txBox="1"/>
      </xdr:nvSpPr>
      <xdr:spPr>
        <a:xfrm>
          <a:off x="16370300" y="169503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23</xdr:col>
      <xdr:colOff>428625</xdr:colOff>
      <xdr:row>98</xdr:row>
      <xdr:rowOff>139474</xdr:rowOff>
    </xdr:from>
    <xdr:to>
      <xdr:col>23</xdr:col>
      <xdr:colOff>606425</xdr:colOff>
      <xdr:row>98</xdr:row>
      <xdr:rowOff>139474</xdr:rowOff>
    </xdr:to>
    <xdr:cxnSp macro="">
      <xdr:nvCxnSpPr>
        <xdr:cNvPr id="657" name="直線コネクタ 656"/>
        <xdr:cNvCxnSpPr/>
      </xdr:nvCxnSpPr>
      <xdr:spPr>
        <a:xfrm>
          <a:off x="16230600" y="1694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84909</xdr:rowOff>
    </xdr:from>
    <xdr:ext cx="599010" cy="259045"/>
    <xdr:sp macro="" textlink="">
      <xdr:nvSpPr>
        <xdr:cNvPr id="658" name="積立金最大値テキスト"/>
        <xdr:cNvSpPr txBox="1"/>
      </xdr:nvSpPr>
      <xdr:spPr>
        <a:xfrm>
          <a:off x="16370300" y="15343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600,642</a:t>
          </a:r>
          <a:endParaRPr kumimoji="1" lang="ja-JP" altLang="en-US" sz="1000" b="1">
            <a:latin typeface="ＭＳ Ｐゴシック"/>
          </a:endParaRPr>
        </a:p>
      </xdr:txBody>
    </xdr:sp>
    <xdr:clientData/>
  </xdr:oneCellAnchor>
  <xdr:twoCellAnchor>
    <xdr:from>
      <xdr:col>23</xdr:col>
      <xdr:colOff>428625</xdr:colOff>
      <xdr:row>90</xdr:row>
      <xdr:rowOff>138232</xdr:rowOff>
    </xdr:from>
    <xdr:to>
      <xdr:col>23</xdr:col>
      <xdr:colOff>606425</xdr:colOff>
      <xdr:row>90</xdr:row>
      <xdr:rowOff>138232</xdr:rowOff>
    </xdr:to>
    <xdr:cxnSp macro="">
      <xdr:nvCxnSpPr>
        <xdr:cNvPr id="659" name="直線コネクタ 658"/>
        <xdr:cNvCxnSpPr/>
      </xdr:nvCxnSpPr>
      <xdr:spPr>
        <a:xfrm>
          <a:off x="16230600" y="1556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75095</xdr:rowOff>
    </xdr:from>
    <xdr:to>
      <xdr:col>23</xdr:col>
      <xdr:colOff>517525</xdr:colOff>
      <xdr:row>98</xdr:row>
      <xdr:rowOff>85793</xdr:rowOff>
    </xdr:to>
    <xdr:cxnSp macro="">
      <xdr:nvCxnSpPr>
        <xdr:cNvPr id="660" name="直線コネクタ 659"/>
        <xdr:cNvCxnSpPr/>
      </xdr:nvCxnSpPr>
      <xdr:spPr>
        <a:xfrm flipV="1">
          <a:off x="15481300" y="16877195"/>
          <a:ext cx="838200" cy="1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21223</xdr:rowOff>
    </xdr:from>
    <xdr:ext cx="534377" cy="259045"/>
    <xdr:sp macro="" textlink="">
      <xdr:nvSpPr>
        <xdr:cNvPr id="661" name="積立金平均値テキスト"/>
        <xdr:cNvSpPr txBox="1"/>
      </xdr:nvSpPr>
      <xdr:spPr>
        <a:xfrm>
          <a:off x="16370300" y="168233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20,168</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42796</xdr:rowOff>
    </xdr:from>
    <xdr:to>
      <xdr:col>23</xdr:col>
      <xdr:colOff>568325</xdr:colOff>
      <xdr:row>98</xdr:row>
      <xdr:rowOff>144396</xdr:rowOff>
    </xdr:to>
    <xdr:sp macro="" textlink="">
      <xdr:nvSpPr>
        <xdr:cNvPr id="662" name="フローチャート : 判断 661"/>
        <xdr:cNvSpPr/>
      </xdr:nvSpPr>
      <xdr:spPr>
        <a:xfrm>
          <a:off x="16268700" y="1684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65233</xdr:rowOff>
    </xdr:from>
    <xdr:to>
      <xdr:col>22</xdr:col>
      <xdr:colOff>365125</xdr:colOff>
      <xdr:row>98</xdr:row>
      <xdr:rowOff>85793</xdr:rowOff>
    </xdr:to>
    <xdr:cxnSp macro="">
      <xdr:nvCxnSpPr>
        <xdr:cNvPr id="663" name="直線コネクタ 662"/>
        <xdr:cNvCxnSpPr/>
      </xdr:nvCxnSpPr>
      <xdr:spPr>
        <a:xfrm>
          <a:off x="14592300" y="16867333"/>
          <a:ext cx="889000" cy="20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18552</xdr:rowOff>
    </xdr:from>
    <xdr:to>
      <xdr:col>22</xdr:col>
      <xdr:colOff>415925</xdr:colOff>
      <xdr:row>98</xdr:row>
      <xdr:rowOff>120152</xdr:rowOff>
    </xdr:to>
    <xdr:sp macro="" textlink="">
      <xdr:nvSpPr>
        <xdr:cNvPr id="664" name="フローチャート : 判断 663"/>
        <xdr:cNvSpPr/>
      </xdr:nvSpPr>
      <xdr:spPr>
        <a:xfrm>
          <a:off x="15430500" y="168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136679</xdr:rowOff>
    </xdr:from>
    <xdr:ext cx="534377" cy="259045"/>
    <xdr:sp macro="" textlink="">
      <xdr:nvSpPr>
        <xdr:cNvPr id="665" name="テキスト ボックス 664"/>
        <xdr:cNvSpPr txBox="1"/>
      </xdr:nvSpPr>
      <xdr:spPr>
        <a:xfrm>
          <a:off x="15214111" y="1659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30,773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65233</xdr:rowOff>
    </xdr:from>
    <xdr:to>
      <xdr:col>21</xdr:col>
      <xdr:colOff>161925</xdr:colOff>
      <xdr:row>98</xdr:row>
      <xdr:rowOff>75430</xdr:rowOff>
    </xdr:to>
    <xdr:cxnSp macro="">
      <xdr:nvCxnSpPr>
        <xdr:cNvPr id="666" name="直線コネクタ 665"/>
        <xdr:cNvCxnSpPr/>
      </xdr:nvCxnSpPr>
      <xdr:spPr>
        <a:xfrm flipV="1">
          <a:off x="13703300" y="16867333"/>
          <a:ext cx="889000" cy="10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23907</xdr:rowOff>
    </xdr:from>
    <xdr:to>
      <xdr:col>21</xdr:col>
      <xdr:colOff>212725</xdr:colOff>
      <xdr:row>98</xdr:row>
      <xdr:rowOff>125507</xdr:rowOff>
    </xdr:to>
    <xdr:sp macro="" textlink="">
      <xdr:nvSpPr>
        <xdr:cNvPr id="667" name="フローチャート : 判断 666"/>
        <xdr:cNvSpPr/>
      </xdr:nvSpPr>
      <xdr:spPr>
        <a:xfrm>
          <a:off x="14541500" y="1682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116634</xdr:rowOff>
    </xdr:from>
    <xdr:ext cx="534377" cy="259045"/>
    <xdr:sp macro="" textlink="">
      <xdr:nvSpPr>
        <xdr:cNvPr id="668" name="テキスト ボックス 667"/>
        <xdr:cNvSpPr txBox="1"/>
      </xdr:nvSpPr>
      <xdr:spPr>
        <a:xfrm>
          <a:off x="14325111" y="1691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28,431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66532</xdr:rowOff>
    </xdr:from>
    <xdr:to>
      <xdr:col>19</xdr:col>
      <xdr:colOff>644525</xdr:colOff>
      <xdr:row>98</xdr:row>
      <xdr:rowOff>75430</xdr:rowOff>
    </xdr:to>
    <xdr:cxnSp macro="">
      <xdr:nvCxnSpPr>
        <xdr:cNvPr id="669" name="直線コネクタ 668"/>
        <xdr:cNvCxnSpPr/>
      </xdr:nvCxnSpPr>
      <xdr:spPr>
        <a:xfrm>
          <a:off x="12814300" y="16868632"/>
          <a:ext cx="889000" cy="8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133161</xdr:rowOff>
    </xdr:from>
    <xdr:to>
      <xdr:col>20</xdr:col>
      <xdr:colOff>9525</xdr:colOff>
      <xdr:row>98</xdr:row>
      <xdr:rowOff>63311</xdr:rowOff>
    </xdr:to>
    <xdr:sp macro="" textlink="">
      <xdr:nvSpPr>
        <xdr:cNvPr id="670" name="フローチャート : 判断 669"/>
        <xdr:cNvSpPr/>
      </xdr:nvSpPr>
      <xdr:spPr>
        <a:xfrm>
          <a:off x="13652500" y="1676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79838</xdr:rowOff>
    </xdr:from>
    <xdr:ext cx="534377" cy="259045"/>
    <xdr:sp macro="" textlink="">
      <xdr:nvSpPr>
        <xdr:cNvPr id="671" name="テキスト ボックス 670"/>
        <xdr:cNvSpPr txBox="1"/>
      </xdr:nvSpPr>
      <xdr:spPr>
        <a:xfrm>
          <a:off x="13436111" y="1653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55,638</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28606</xdr:rowOff>
    </xdr:from>
    <xdr:to>
      <xdr:col>18</xdr:col>
      <xdr:colOff>492125</xdr:colOff>
      <xdr:row>98</xdr:row>
      <xdr:rowOff>130206</xdr:rowOff>
    </xdr:to>
    <xdr:sp macro="" textlink="">
      <xdr:nvSpPr>
        <xdr:cNvPr id="672" name="フローチャート : 判断 671"/>
        <xdr:cNvSpPr/>
      </xdr:nvSpPr>
      <xdr:spPr>
        <a:xfrm>
          <a:off x="12763500" y="1683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121333</xdr:rowOff>
    </xdr:from>
    <xdr:ext cx="534377" cy="259045"/>
    <xdr:sp macro="" textlink="">
      <xdr:nvSpPr>
        <xdr:cNvPr id="673" name="テキスト ボックス 672"/>
        <xdr:cNvSpPr txBox="1"/>
      </xdr:nvSpPr>
      <xdr:spPr>
        <a:xfrm>
          <a:off x="12547111" y="1692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26,375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24295</xdr:rowOff>
    </xdr:from>
    <xdr:to>
      <xdr:col>23</xdr:col>
      <xdr:colOff>568325</xdr:colOff>
      <xdr:row>98</xdr:row>
      <xdr:rowOff>125895</xdr:rowOff>
    </xdr:to>
    <xdr:sp macro="" textlink="">
      <xdr:nvSpPr>
        <xdr:cNvPr id="679" name="円/楕円 678"/>
        <xdr:cNvSpPr/>
      </xdr:nvSpPr>
      <xdr:spPr>
        <a:xfrm>
          <a:off x="16268700" y="1682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155122</xdr:rowOff>
    </xdr:from>
    <xdr:ext cx="534377" cy="259045"/>
    <xdr:sp macro="" textlink="">
      <xdr:nvSpPr>
        <xdr:cNvPr id="680" name="積立金該当値テキスト"/>
        <xdr:cNvSpPr txBox="1"/>
      </xdr:nvSpPr>
      <xdr:spPr>
        <a:xfrm>
          <a:off x="16370300" y="1661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28,261</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34993</xdr:rowOff>
    </xdr:from>
    <xdr:to>
      <xdr:col>22</xdr:col>
      <xdr:colOff>415925</xdr:colOff>
      <xdr:row>98</xdr:row>
      <xdr:rowOff>136593</xdr:rowOff>
    </xdr:to>
    <xdr:sp macro="" textlink="">
      <xdr:nvSpPr>
        <xdr:cNvPr id="681" name="円/楕円 680"/>
        <xdr:cNvSpPr/>
      </xdr:nvSpPr>
      <xdr:spPr>
        <a:xfrm>
          <a:off x="15430500" y="16837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127720</xdr:rowOff>
    </xdr:from>
    <xdr:ext cx="534377" cy="259045"/>
    <xdr:sp macro="" textlink="">
      <xdr:nvSpPr>
        <xdr:cNvPr id="682" name="テキスト ボックス 681"/>
        <xdr:cNvSpPr txBox="1"/>
      </xdr:nvSpPr>
      <xdr:spPr>
        <a:xfrm>
          <a:off x="15214111" y="16929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23,581</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14433</xdr:rowOff>
    </xdr:from>
    <xdr:to>
      <xdr:col>21</xdr:col>
      <xdr:colOff>212725</xdr:colOff>
      <xdr:row>98</xdr:row>
      <xdr:rowOff>116033</xdr:rowOff>
    </xdr:to>
    <xdr:sp macro="" textlink="">
      <xdr:nvSpPr>
        <xdr:cNvPr id="683" name="円/楕円 682"/>
        <xdr:cNvSpPr/>
      </xdr:nvSpPr>
      <xdr:spPr>
        <a:xfrm>
          <a:off x="14541500" y="16816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132560</xdr:rowOff>
    </xdr:from>
    <xdr:ext cx="534377" cy="259045"/>
    <xdr:sp macro="" textlink="">
      <xdr:nvSpPr>
        <xdr:cNvPr id="684" name="テキスト ボックス 683"/>
        <xdr:cNvSpPr txBox="1"/>
      </xdr:nvSpPr>
      <xdr:spPr>
        <a:xfrm>
          <a:off x="14325111" y="16591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32,575</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24630</xdr:rowOff>
    </xdr:from>
    <xdr:to>
      <xdr:col>20</xdr:col>
      <xdr:colOff>9525</xdr:colOff>
      <xdr:row>98</xdr:row>
      <xdr:rowOff>126230</xdr:rowOff>
    </xdr:to>
    <xdr:sp macro="" textlink="">
      <xdr:nvSpPr>
        <xdr:cNvPr id="685" name="円/楕円 684"/>
        <xdr:cNvSpPr/>
      </xdr:nvSpPr>
      <xdr:spPr>
        <a:xfrm>
          <a:off x="13652500" y="16826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117357</xdr:rowOff>
    </xdr:from>
    <xdr:ext cx="534377" cy="259045"/>
    <xdr:sp macro="" textlink="">
      <xdr:nvSpPr>
        <xdr:cNvPr id="686" name="テキスト ボックス 685"/>
        <xdr:cNvSpPr txBox="1"/>
      </xdr:nvSpPr>
      <xdr:spPr>
        <a:xfrm>
          <a:off x="13436111" y="16919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28,115</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15732</xdr:rowOff>
    </xdr:from>
    <xdr:to>
      <xdr:col>18</xdr:col>
      <xdr:colOff>492125</xdr:colOff>
      <xdr:row>98</xdr:row>
      <xdr:rowOff>117332</xdr:rowOff>
    </xdr:to>
    <xdr:sp macro="" textlink="">
      <xdr:nvSpPr>
        <xdr:cNvPr id="687" name="円/楕円 686"/>
        <xdr:cNvSpPr/>
      </xdr:nvSpPr>
      <xdr:spPr>
        <a:xfrm>
          <a:off x="12763500" y="1681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133859</xdr:rowOff>
    </xdr:from>
    <xdr:ext cx="534377" cy="259045"/>
    <xdr:sp macro="" textlink="">
      <xdr:nvSpPr>
        <xdr:cNvPr id="688" name="テキスト ボックス 687"/>
        <xdr:cNvSpPr txBox="1"/>
      </xdr:nvSpPr>
      <xdr:spPr>
        <a:xfrm>
          <a:off x="12547111" y="16593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32,007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9" name="直線コネクタ 69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0" name="テキスト ボックス 69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1" name="直線コネクタ 70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2" name="テキスト ボックス 701"/>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3" name="直線コネクタ 70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4" name="テキスト ボックス 703"/>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5" name="直線コネクタ 70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6" name="テキスト ボックス 705"/>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8" name="テキスト ボックス 70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159726</xdr:rowOff>
    </xdr:from>
    <xdr:to>
      <xdr:col>32</xdr:col>
      <xdr:colOff>186689</xdr:colOff>
      <xdr:row>38</xdr:row>
      <xdr:rowOff>139700</xdr:rowOff>
    </xdr:to>
    <xdr:cxnSp macro="">
      <xdr:nvCxnSpPr>
        <xdr:cNvPr id="710" name="直線コネクタ 709"/>
        <xdr:cNvCxnSpPr/>
      </xdr:nvCxnSpPr>
      <xdr:spPr>
        <a:xfrm flipV="1">
          <a:off x="22159595" y="5474676"/>
          <a:ext cx="1269" cy="1180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2" name="直線コネクタ 71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106403</xdr:rowOff>
    </xdr:from>
    <xdr:ext cx="534377" cy="259045"/>
    <xdr:sp macro="" textlink="">
      <xdr:nvSpPr>
        <xdr:cNvPr id="713" name="投資及び出資金最大値テキスト"/>
        <xdr:cNvSpPr txBox="1"/>
      </xdr:nvSpPr>
      <xdr:spPr>
        <a:xfrm>
          <a:off x="22212300" y="524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25,812</a:t>
          </a:r>
          <a:endParaRPr kumimoji="1" lang="ja-JP" altLang="en-US" sz="1000" b="1">
            <a:latin typeface="ＭＳ Ｐゴシック"/>
          </a:endParaRPr>
        </a:p>
      </xdr:txBody>
    </xdr:sp>
    <xdr:clientData/>
  </xdr:oneCellAnchor>
  <xdr:twoCellAnchor>
    <xdr:from>
      <xdr:col>32</xdr:col>
      <xdr:colOff>98425</xdr:colOff>
      <xdr:row>31</xdr:row>
      <xdr:rowOff>159726</xdr:rowOff>
    </xdr:from>
    <xdr:to>
      <xdr:col>32</xdr:col>
      <xdr:colOff>276225</xdr:colOff>
      <xdr:row>31</xdr:row>
      <xdr:rowOff>159726</xdr:rowOff>
    </xdr:to>
    <xdr:cxnSp macro="">
      <xdr:nvCxnSpPr>
        <xdr:cNvPr id="714" name="直線コネクタ 713"/>
        <xdr:cNvCxnSpPr/>
      </xdr:nvCxnSpPr>
      <xdr:spPr>
        <a:xfrm>
          <a:off x="22072600" y="5474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15" name="直線コネクタ 714"/>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33870</xdr:rowOff>
    </xdr:from>
    <xdr:ext cx="469744" cy="259045"/>
    <xdr:sp macro="" textlink="">
      <xdr:nvSpPr>
        <xdr:cNvPr id="716" name="投資及び出資金平均値テキスト"/>
        <xdr:cNvSpPr txBox="1"/>
      </xdr:nvSpPr>
      <xdr:spPr>
        <a:xfrm>
          <a:off x="22212300" y="63775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10993</xdr:rowOff>
    </xdr:from>
    <xdr:to>
      <xdr:col>32</xdr:col>
      <xdr:colOff>238125</xdr:colOff>
      <xdr:row>38</xdr:row>
      <xdr:rowOff>112593</xdr:rowOff>
    </xdr:to>
    <xdr:sp macro="" textlink="">
      <xdr:nvSpPr>
        <xdr:cNvPr id="717" name="フローチャート : 判断 716"/>
        <xdr:cNvSpPr/>
      </xdr:nvSpPr>
      <xdr:spPr>
        <a:xfrm>
          <a:off x="22110700" y="652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18" name="直線コネクタ 717"/>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8616</xdr:rowOff>
    </xdr:from>
    <xdr:to>
      <xdr:col>31</xdr:col>
      <xdr:colOff>85725</xdr:colOff>
      <xdr:row>38</xdr:row>
      <xdr:rowOff>110216</xdr:rowOff>
    </xdr:to>
    <xdr:sp macro="" textlink="">
      <xdr:nvSpPr>
        <xdr:cNvPr id="719" name="フローチャート : 判断 718"/>
        <xdr:cNvSpPr/>
      </xdr:nvSpPr>
      <xdr:spPr>
        <a:xfrm>
          <a:off x="21272500" y="652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126743</xdr:rowOff>
    </xdr:from>
    <xdr:ext cx="469744" cy="259045"/>
    <xdr:sp macro="" textlink="">
      <xdr:nvSpPr>
        <xdr:cNvPr id="720" name="テキスト ボックス 719"/>
        <xdr:cNvSpPr txBox="1"/>
      </xdr:nvSpPr>
      <xdr:spPr>
        <a:xfrm>
          <a:off x="21088427" y="6298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21" name="直線コネクタ 720"/>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17349</xdr:rowOff>
    </xdr:from>
    <xdr:to>
      <xdr:col>29</xdr:col>
      <xdr:colOff>568325</xdr:colOff>
      <xdr:row>38</xdr:row>
      <xdr:rowOff>118949</xdr:rowOff>
    </xdr:to>
    <xdr:sp macro="" textlink="">
      <xdr:nvSpPr>
        <xdr:cNvPr id="722" name="フローチャート : 判断 721"/>
        <xdr:cNvSpPr/>
      </xdr:nvSpPr>
      <xdr:spPr>
        <a:xfrm>
          <a:off x="20383500" y="653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135475</xdr:rowOff>
    </xdr:from>
    <xdr:ext cx="469744" cy="259045"/>
    <xdr:sp macro="" textlink="">
      <xdr:nvSpPr>
        <xdr:cNvPr id="723" name="テキスト ボックス 722"/>
        <xdr:cNvSpPr txBox="1"/>
      </xdr:nvSpPr>
      <xdr:spPr>
        <a:xfrm>
          <a:off x="20199427" y="6307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24" name="直線コネクタ 723"/>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18811</xdr:rowOff>
    </xdr:from>
    <xdr:to>
      <xdr:col>28</xdr:col>
      <xdr:colOff>365125</xdr:colOff>
      <xdr:row>38</xdr:row>
      <xdr:rowOff>120411</xdr:rowOff>
    </xdr:to>
    <xdr:sp macro="" textlink="">
      <xdr:nvSpPr>
        <xdr:cNvPr id="725" name="フローチャート : 判断 724"/>
        <xdr:cNvSpPr/>
      </xdr:nvSpPr>
      <xdr:spPr>
        <a:xfrm>
          <a:off x="19494500" y="6533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136938</xdr:rowOff>
    </xdr:from>
    <xdr:ext cx="469744" cy="259045"/>
    <xdr:sp macro="" textlink="">
      <xdr:nvSpPr>
        <xdr:cNvPr id="726" name="テキスト ボックス 725"/>
        <xdr:cNvSpPr txBox="1"/>
      </xdr:nvSpPr>
      <xdr:spPr>
        <a:xfrm>
          <a:off x="19310427" y="6309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19726</xdr:rowOff>
    </xdr:from>
    <xdr:to>
      <xdr:col>27</xdr:col>
      <xdr:colOff>161925</xdr:colOff>
      <xdr:row>38</xdr:row>
      <xdr:rowOff>121326</xdr:rowOff>
    </xdr:to>
    <xdr:sp macro="" textlink="">
      <xdr:nvSpPr>
        <xdr:cNvPr id="727" name="フローチャート : 判断 726"/>
        <xdr:cNvSpPr/>
      </xdr:nvSpPr>
      <xdr:spPr>
        <a:xfrm>
          <a:off x="18605500" y="653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137853</xdr:rowOff>
    </xdr:from>
    <xdr:ext cx="469744" cy="259045"/>
    <xdr:sp macro="" textlink="">
      <xdr:nvSpPr>
        <xdr:cNvPr id="728" name="テキスト ボックス 727"/>
        <xdr:cNvSpPr txBox="1"/>
      </xdr:nvSpPr>
      <xdr:spPr>
        <a:xfrm>
          <a:off x="18421427" y="631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34" name="円/楕円 733"/>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35"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36" name="円/楕円 735"/>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37" name="テキスト ボックス 736"/>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38" name="円/楕円 737"/>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39" name="テキスト ボックス 738"/>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40" name="円/楕円 739"/>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41" name="テキスト ボックス 740"/>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42" name="円/楕円 741"/>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43" name="テキスト ボックス 742"/>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4" name="直線コネクタ 753"/>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5" name="テキスト ボックス 754"/>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6" name="直線コネクタ 755"/>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7" name="テキスト ボックス 756"/>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8" name="直線コネクタ 75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9" name="テキスト ボックス 758"/>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0" name="直線コネクタ 759"/>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1" name="テキスト ボックス 760"/>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2" name="直線コネクタ 761"/>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3" name="テキスト ボックス 762"/>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5" name="テキスト ボックス 764"/>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83598</xdr:rowOff>
    </xdr:from>
    <xdr:to>
      <xdr:col>32</xdr:col>
      <xdr:colOff>186689</xdr:colOff>
      <xdr:row>59</xdr:row>
      <xdr:rowOff>44450</xdr:rowOff>
    </xdr:to>
    <xdr:cxnSp macro="">
      <xdr:nvCxnSpPr>
        <xdr:cNvPr id="767" name="直線コネクタ 766"/>
        <xdr:cNvCxnSpPr/>
      </xdr:nvCxnSpPr>
      <xdr:spPr>
        <a:xfrm flipV="1">
          <a:off x="22159595" y="8656098"/>
          <a:ext cx="1269" cy="1503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8"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9" name="直線コネクタ 768"/>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30275</xdr:rowOff>
    </xdr:from>
    <xdr:ext cx="534377" cy="259045"/>
    <xdr:sp macro="" textlink="">
      <xdr:nvSpPr>
        <xdr:cNvPr id="770" name="貸付金最大値テキスト"/>
        <xdr:cNvSpPr txBox="1"/>
      </xdr:nvSpPr>
      <xdr:spPr>
        <a:xfrm>
          <a:off x="22212300" y="8431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78,945</a:t>
          </a:r>
          <a:endParaRPr kumimoji="1" lang="ja-JP" altLang="en-US" sz="1000" b="1">
            <a:latin typeface="ＭＳ Ｐゴシック"/>
          </a:endParaRPr>
        </a:p>
      </xdr:txBody>
    </xdr:sp>
    <xdr:clientData/>
  </xdr:oneCellAnchor>
  <xdr:twoCellAnchor>
    <xdr:from>
      <xdr:col>32</xdr:col>
      <xdr:colOff>98425</xdr:colOff>
      <xdr:row>50</xdr:row>
      <xdr:rowOff>83598</xdr:rowOff>
    </xdr:from>
    <xdr:to>
      <xdr:col>32</xdr:col>
      <xdr:colOff>276225</xdr:colOff>
      <xdr:row>50</xdr:row>
      <xdr:rowOff>83598</xdr:rowOff>
    </xdr:to>
    <xdr:cxnSp macro="">
      <xdr:nvCxnSpPr>
        <xdr:cNvPr id="771" name="直線コネクタ 770"/>
        <xdr:cNvCxnSpPr/>
      </xdr:nvCxnSpPr>
      <xdr:spPr>
        <a:xfrm>
          <a:off x="22072600" y="8656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109830</xdr:rowOff>
    </xdr:from>
    <xdr:to>
      <xdr:col>32</xdr:col>
      <xdr:colOff>187325</xdr:colOff>
      <xdr:row>58</xdr:row>
      <xdr:rowOff>111372</xdr:rowOff>
    </xdr:to>
    <xdr:cxnSp macro="">
      <xdr:nvCxnSpPr>
        <xdr:cNvPr id="772" name="直線コネクタ 771"/>
        <xdr:cNvCxnSpPr/>
      </xdr:nvCxnSpPr>
      <xdr:spPr>
        <a:xfrm flipV="1">
          <a:off x="21323300" y="10053930"/>
          <a:ext cx="838200" cy="1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62342</xdr:rowOff>
    </xdr:from>
    <xdr:ext cx="469744" cy="259045"/>
    <xdr:sp macro="" textlink="">
      <xdr:nvSpPr>
        <xdr:cNvPr id="773" name="貸付金平均値テキスト"/>
        <xdr:cNvSpPr txBox="1"/>
      </xdr:nvSpPr>
      <xdr:spPr>
        <a:xfrm>
          <a:off x="22212300" y="98349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39465</xdr:rowOff>
    </xdr:from>
    <xdr:to>
      <xdr:col>32</xdr:col>
      <xdr:colOff>238125</xdr:colOff>
      <xdr:row>58</xdr:row>
      <xdr:rowOff>141065</xdr:rowOff>
    </xdr:to>
    <xdr:sp macro="" textlink="">
      <xdr:nvSpPr>
        <xdr:cNvPr id="774" name="フローチャート : 判断 773"/>
        <xdr:cNvSpPr/>
      </xdr:nvSpPr>
      <xdr:spPr>
        <a:xfrm>
          <a:off x="22110700" y="998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111372</xdr:rowOff>
    </xdr:from>
    <xdr:to>
      <xdr:col>31</xdr:col>
      <xdr:colOff>34925</xdr:colOff>
      <xdr:row>58</xdr:row>
      <xdr:rowOff>113506</xdr:rowOff>
    </xdr:to>
    <xdr:cxnSp macro="">
      <xdr:nvCxnSpPr>
        <xdr:cNvPr id="775" name="直線コネクタ 774"/>
        <xdr:cNvCxnSpPr/>
      </xdr:nvCxnSpPr>
      <xdr:spPr>
        <a:xfrm flipV="1">
          <a:off x="20434300" y="10055472"/>
          <a:ext cx="889000" cy="2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33769</xdr:rowOff>
    </xdr:from>
    <xdr:to>
      <xdr:col>31</xdr:col>
      <xdr:colOff>85725</xdr:colOff>
      <xdr:row>58</xdr:row>
      <xdr:rowOff>135369</xdr:rowOff>
    </xdr:to>
    <xdr:sp macro="" textlink="">
      <xdr:nvSpPr>
        <xdr:cNvPr id="776" name="フローチャート : 判断 775"/>
        <xdr:cNvSpPr/>
      </xdr:nvSpPr>
      <xdr:spPr>
        <a:xfrm>
          <a:off x="21272500" y="997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151896</xdr:rowOff>
    </xdr:from>
    <xdr:ext cx="469744" cy="259045"/>
    <xdr:sp macro="" textlink="">
      <xdr:nvSpPr>
        <xdr:cNvPr id="777" name="テキスト ボックス 776"/>
        <xdr:cNvSpPr txBox="1"/>
      </xdr:nvSpPr>
      <xdr:spPr>
        <a:xfrm>
          <a:off x="21088427" y="9753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6,894</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113335</xdr:rowOff>
    </xdr:from>
    <xdr:to>
      <xdr:col>29</xdr:col>
      <xdr:colOff>517525</xdr:colOff>
      <xdr:row>58</xdr:row>
      <xdr:rowOff>113506</xdr:rowOff>
    </xdr:to>
    <xdr:cxnSp macro="">
      <xdr:nvCxnSpPr>
        <xdr:cNvPr id="778" name="直線コネクタ 777"/>
        <xdr:cNvCxnSpPr/>
      </xdr:nvCxnSpPr>
      <xdr:spPr>
        <a:xfrm>
          <a:off x="19545300" y="10057435"/>
          <a:ext cx="889000" cy="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27616</xdr:rowOff>
    </xdr:from>
    <xdr:to>
      <xdr:col>29</xdr:col>
      <xdr:colOff>568325</xdr:colOff>
      <xdr:row>58</xdr:row>
      <xdr:rowOff>129216</xdr:rowOff>
    </xdr:to>
    <xdr:sp macro="" textlink="">
      <xdr:nvSpPr>
        <xdr:cNvPr id="779" name="フローチャート : 判断 778"/>
        <xdr:cNvSpPr/>
      </xdr:nvSpPr>
      <xdr:spPr>
        <a:xfrm>
          <a:off x="20383500" y="9971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145743</xdr:rowOff>
    </xdr:from>
    <xdr:ext cx="469744" cy="259045"/>
    <xdr:sp macro="" textlink="">
      <xdr:nvSpPr>
        <xdr:cNvPr id="780" name="テキスト ボックス 779"/>
        <xdr:cNvSpPr txBox="1"/>
      </xdr:nvSpPr>
      <xdr:spPr>
        <a:xfrm>
          <a:off x="20199427" y="9746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7,217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113335</xdr:rowOff>
    </xdr:from>
    <xdr:to>
      <xdr:col>28</xdr:col>
      <xdr:colOff>314325</xdr:colOff>
      <xdr:row>58</xdr:row>
      <xdr:rowOff>114497</xdr:rowOff>
    </xdr:to>
    <xdr:cxnSp macro="">
      <xdr:nvCxnSpPr>
        <xdr:cNvPr id="781" name="直線コネクタ 780"/>
        <xdr:cNvCxnSpPr/>
      </xdr:nvCxnSpPr>
      <xdr:spPr>
        <a:xfrm flipV="1">
          <a:off x="18656300" y="10057435"/>
          <a:ext cx="889000" cy="1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25635</xdr:rowOff>
    </xdr:from>
    <xdr:to>
      <xdr:col>28</xdr:col>
      <xdr:colOff>365125</xdr:colOff>
      <xdr:row>58</xdr:row>
      <xdr:rowOff>127235</xdr:rowOff>
    </xdr:to>
    <xdr:sp macro="" textlink="">
      <xdr:nvSpPr>
        <xdr:cNvPr id="782" name="フローチャート : 判断 781"/>
        <xdr:cNvSpPr/>
      </xdr:nvSpPr>
      <xdr:spPr>
        <a:xfrm>
          <a:off x="19494500" y="996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143762</xdr:rowOff>
    </xdr:from>
    <xdr:ext cx="469744" cy="259045"/>
    <xdr:sp macro="" textlink="">
      <xdr:nvSpPr>
        <xdr:cNvPr id="783" name="テキスト ボックス 782"/>
        <xdr:cNvSpPr txBox="1"/>
      </xdr:nvSpPr>
      <xdr:spPr>
        <a:xfrm>
          <a:off x="19310427" y="9744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7,321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18338</xdr:rowOff>
    </xdr:from>
    <xdr:to>
      <xdr:col>27</xdr:col>
      <xdr:colOff>161925</xdr:colOff>
      <xdr:row>58</xdr:row>
      <xdr:rowOff>119938</xdr:rowOff>
    </xdr:to>
    <xdr:sp macro="" textlink="">
      <xdr:nvSpPr>
        <xdr:cNvPr id="784" name="フローチャート : 判断 783"/>
        <xdr:cNvSpPr/>
      </xdr:nvSpPr>
      <xdr:spPr>
        <a:xfrm>
          <a:off x="18605500" y="9962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136465</xdr:rowOff>
    </xdr:from>
    <xdr:ext cx="469744" cy="259045"/>
    <xdr:sp macro="" textlink="">
      <xdr:nvSpPr>
        <xdr:cNvPr id="785" name="テキスト ボックス 784"/>
        <xdr:cNvSpPr txBox="1"/>
      </xdr:nvSpPr>
      <xdr:spPr>
        <a:xfrm>
          <a:off x="18421427" y="9737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59030</xdr:rowOff>
    </xdr:from>
    <xdr:to>
      <xdr:col>32</xdr:col>
      <xdr:colOff>238125</xdr:colOff>
      <xdr:row>58</xdr:row>
      <xdr:rowOff>160630</xdr:rowOff>
    </xdr:to>
    <xdr:sp macro="" textlink="">
      <xdr:nvSpPr>
        <xdr:cNvPr id="791" name="円/楕円 790"/>
        <xdr:cNvSpPr/>
      </xdr:nvSpPr>
      <xdr:spPr>
        <a:xfrm>
          <a:off x="22110700" y="1000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17893</xdr:rowOff>
    </xdr:from>
    <xdr:ext cx="469744" cy="259045"/>
    <xdr:sp macro="" textlink="">
      <xdr:nvSpPr>
        <xdr:cNvPr id="792" name="貸付金該当値テキスト"/>
        <xdr:cNvSpPr txBox="1"/>
      </xdr:nvSpPr>
      <xdr:spPr>
        <a:xfrm>
          <a:off x="22212300" y="9961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5,568</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60572</xdr:rowOff>
    </xdr:from>
    <xdr:to>
      <xdr:col>31</xdr:col>
      <xdr:colOff>85725</xdr:colOff>
      <xdr:row>58</xdr:row>
      <xdr:rowOff>162172</xdr:rowOff>
    </xdr:to>
    <xdr:sp macro="" textlink="">
      <xdr:nvSpPr>
        <xdr:cNvPr id="793" name="円/楕円 792"/>
        <xdr:cNvSpPr/>
      </xdr:nvSpPr>
      <xdr:spPr>
        <a:xfrm>
          <a:off x="21272500" y="10004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153299</xdr:rowOff>
    </xdr:from>
    <xdr:ext cx="469744" cy="259045"/>
    <xdr:sp macro="" textlink="">
      <xdr:nvSpPr>
        <xdr:cNvPr id="794" name="テキスト ボックス 793"/>
        <xdr:cNvSpPr txBox="1"/>
      </xdr:nvSpPr>
      <xdr:spPr>
        <a:xfrm>
          <a:off x="21088427" y="10097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5,487</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62706</xdr:rowOff>
    </xdr:from>
    <xdr:to>
      <xdr:col>29</xdr:col>
      <xdr:colOff>568325</xdr:colOff>
      <xdr:row>58</xdr:row>
      <xdr:rowOff>164306</xdr:rowOff>
    </xdr:to>
    <xdr:sp macro="" textlink="">
      <xdr:nvSpPr>
        <xdr:cNvPr id="795" name="円/楕円 794"/>
        <xdr:cNvSpPr/>
      </xdr:nvSpPr>
      <xdr:spPr>
        <a:xfrm>
          <a:off x="20383500" y="1000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155433</xdr:rowOff>
    </xdr:from>
    <xdr:ext cx="469744" cy="259045"/>
    <xdr:sp macro="" textlink="">
      <xdr:nvSpPr>
        <xdr:cNvPr id="796" name="テキスト ボックス 795"/>
        <xdr:cNvSpPr txBox="1"/>
      </xdr:nvSpPr>
      <xdr:spPr>
        <a:xfrm>
          <a:off x="20199427" y="10099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5,375</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62535</xdr:rowOff>
    </xdr:from>
    <xdr:to>
      <xdr:col>28</xdr:col>
      <xdr:colOff>365125</xdr:colOff>
      <xdr:row>58</xdr:row>
      <xdr:rowOff>164135</xdr:rowOff>
    </xdr:to>
    <xdr:sp macro="" textlink="">
      <xdr:nvSpPr>
        <xdr:cNvPr id="797" name="円/楕円 796"/>
        <xdr:cNvSpPr/>
      </xdr:nvSpPr>
      <xdr:spPr>
        <a:xfrm>
          <a:off x="19494500" y="1000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155262</xdr:rowOff>
    </xdr:from>
    <xdr:ext cx="469744" cy="259045"/>
    <xdr:sp macro="" textlink="">
      <xdr:nvSpPr>
        <xdr:cNvPr id="798" name="テキスト ボックス 797"/>
        <xdr:cNvSpPr txBox="1"/>
      </xdr:nvSpPr>
      <xdr:spPr>
        <a:xfrm>
          <a:off x="19310427" y="10099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5,384</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63697</xdr:rowOff>
    </xdr:from>
    <xdr:to>
      <xdr:col>27</xdr:col>
      <xdr:colOff>161925</xdr:colOff>
      <xdr:row>58</xdr:row>
      <xdr:rowOff>165297</xdr:rowOff>
    </xdr:to>
    <xdr:sp macro="" textlink="">
      <xdr:nvSpPr>
        <xdr:cNvPr id="799" name="円/楕円 798"/>
        <xdr:cNvSpPr/>
      </xdr:nvSpPr>
      <xdr:spPr>
        <a:xfrm>
          <a:off x="18605500" y="10007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156424</xdr:rowOff>
    </xdr:from>
    <xdr:ext cx="469744" cy="259045"/>
    <xdr:sp macro="" textlink="">
      <xdr:nvSpPr>
        <xdr:cNvPr id="800" name="テキスト ボックス 799"/>
        <xdr:cNvSpPr txBox="1"/>
      </xdr:nvSpPr>
      <xdr:spPr>
        <a:xfrm>
          <a:off x="18421427" y="10100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5,323</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58/119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41,245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2" name="直線コネクタ 81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3" name="テキスト ボックス 812"/>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4" name="直線コネクタ 81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5" name="テキスト ボックス 81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6" name="直線コネクタ 81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7" name="テキスト ボックス 816"/>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8" name="直線コネクタ 81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19" name="テキスト ボックス 818"/>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0" name="直線コネクタ 81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1" name="テキスト ボックス 820"/>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139643</xdr:rowOff>
    </xdr:from>
    <xdr:to>
      <xdr:col>32</xdr:col>
      <xdr:colOff>186689</xdr:colOff>
      <xdr:row>77</xdr:row>
      <xdr:rowOff>153969</xdr:rowOff>
    </xdr:to>
    <xdr:cxnSp macro="">
      <xdr:nvCxnSpPr>
        <xdr:cNvPr id="825" name="直線コネクタ 824"/>
        <xdr:cNvCxnSpPr/>
      </xdr:nvCxnSpPr>
      <xdr:spPr>
        <a:xfrm flipV="1">
          <a:off x="22159595" y="12141143"/>
          <a:ext cx="1269" cy="121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157796</xdr:rowOff>
    </xdr:from>
    <xdr:ext cx="534377" cy="259045"/>
    <xdr:sp macro="" textlink="">
      <xdr:nvSpPr>
        <xdr:cNvPr id="826" name="繰出金最小値テキスト"/>
        <xdr:cNvSpPr txBox="1"/>
      </xdr:nvSpPr>
      <xdr:spPr>
        <a:xfrm>
          <a:off x="22212300" y="13359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32,251</a:t>
          </a:r>
          <a:endParaRPr kumimoji="1" lang="ja-JP" altLang="en-US" sz="1000" b="1">
            <a:latin typeface="ＭＳ Ｐゴシック"/>
          </a:endParaRPr>
        </a:p>
      </xdr:txBody>
    </xdr:sp>
    <xdr:clientData/>
  </xdr:oneCellAnchor>
  <xdr:twoCellAnchor>
    <xdr:from>
      <xdr:col>32</xdr:col>
      <xdr:colOff>98425</xdr:colOff>
      <xdr:row>77</xdr:row>
      <xdr:rowOff>153969</xdr:rowOff>
    </xdr:from>
    <xdr:to>
      <xdr:col>32</xdr:col>
      <xdr:colOff>276225</xdr:colOff>
      <xdr:row>77</xdr:row>
      <xdr:rowOff>153969</xdr:rowOff>
    </xdr:to>
    <xdr:cxnSp macro="">
      <xdr:nvCxnSpPr>
        <xdr:cNvPr id="827" name="直線コネクタ 826"/>
        <xdr:cNvCxnSpPr/>
      </xdr:nvCxnSpPr>
      <xdr:spPr>
        <a:xfrm>
          <a:off x="22072600" y="13355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86320</xdr:rowOff>
    </xdr:from>
    <xdr:ext cx="534377" cy="259045"/>
    <xdr:sp macro="" textlink="">
      <xdr:nvSpPr>
        <xdr:cNvPr id="828" name="繰出金最大値テキスト"/>
        <xdr:cNvSpPr txBox="1"/>
      </xdr:nvSpPr>
      <xdr:spPr>
        <a:xfrm>
          <a:off x="22212300" y="11916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96,003</a:t>
          </a:r>
          <a:endParaRPr kumimoji="1" lang="ja-JP" altLang="en-US" sz="1000" b="1">
            <a:latin typeface="ＭＳ Ｐゴシック"/>
          </a:endParaRPr>
        </a:p>
      </xdr:txBody>
    </xdr:sp>
    <xdr:clientData/>
  </xdr:oneCellAnchor>
  <xdr:twoCellAnchor>
    <xdr:from>
      <xdr:col>32</xdr:col>
      <xdr:colOff>98425</xdr:colOff>
      <xdr:row>70</xdr:row>
      <xdr:rowOff>139643</xdr:rowOff>
    </xdr:from>
    <xdr:to>
      <xdr:col>32</xdr:col>
      <xdr:colOff>276225</xdr:colOff>
      <xdr:row>70</xdr:row>
      <xdr:rowOff>139643</xdr:rowOff>
    </xdr:to>
    <xdr:cxnSp macro="">
      <xdr:nvCxnSpPr>
        <xdr:cNvPr id="829" name="直線コネクタ 828"/>
        <xdr:cNvCxnSpPr/>
      </xdr:nvCxnSpPr>
      <xdr:spPr>
        <a:xfrm>
          <a:off x="22072600" y="1214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40735</xdr:rowOff>
    </xdr:from>
    <xdr:to>
      <xdr:col>32</xdr:col>
      <xdr:colOff>187325</xdr:colOff>
      <xdr:row>74</xdr:row>
      <xdr:rowOff>73692</xdr:rowOff>
    </xdr:to>
    <xdr:cxnSp macro="">
      <xdr:nvCxnSpPr>
        <xdr:cNvPr id="830" name="直線コネクタ 829"/>
        <xdr:cNvCxnSpPr/>
      </xdr:nvCxnSpPr>
      <xdr:spPr>
        <a:xfrm flipV="1">
          <a:off x="21323300" y="12728035"/>
          <a:ext cx="838200" cy="32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14692</xdr:rowOff>
    </xdr:from>
    <xdr:ext cx="534377" cy="259045"/>
    <xdr:sp macro="" textlink="">
      <xdr:nvSpPr>
        <xdr:cNvPr id="831" name="繰出金平均値テキスト"/>
        <xdr:cNvSpPr txBox="1"/>
      </xdr:nvSpPr>
      <xdr:spPr>
        <a:xfrm>
          <a:off x="22212300" y="12701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62,763</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36265</xdr:rowOff>
    </xdr:from>
    <xdr:to>
      <xdr:col>32</xdr:col>
      <xdr:colOff>238125</xdr:colOff>
      <xdr:row>74</xdr:row>
      <xdr:rowOff>137865</xdr:rowOff>
    </xdr:to>
    <xdr:sp macro="" textlink="">
      <xdr:nvSpPr>
        <xdr:cNvPr id="832" name="フローチャート : 判断 831"/>
        <xdr:cNvSpPr/>
      </xdr:nvSpPr>
      <xdr:spPr>
        <a:xfrm>
          <a:off x="22110700" y="1272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73692</xdr:rowOff>
    </xdr:from>
    <xdr:to>
      <xdr:col>31</xdr:col>
      <xdr:colOff>34925</xdr:colOff>
      <xdr:row>74</xdr:row>
      <xdr:rowOff>135375</xdr:rowOff>
    </xdr:to>
    <xdr:cxnSp macro="">
      <xdr:nvCxnSpPr>
        <xdr:cNvPr id="833" name="直線コネクタ 832"/>
        <xdr:cNvCxnSpPr/>
      </xdr:nvCxnSpPr>
      <xdr:spPr>
        <a:xfrm flipV="1">
          <a:off x="20434300" y="12760992"/>
          <a:ext cx="889000" cy="61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112617</xdr:rowOff>
    </xdr:from>
    <xdr:to>
      <xdr:col>31</xdr:col>
      <xdr:colOff>85725</xdr:colOff>
      <xdr:row>75</xdr:row>
      <xdr:rowOff>42767</xdr:rowOff>
    </xdr:to>
    <xdr:sp macro="" textlink="">
      <xdr:nvSpPr>
        <xdr:cNvPr id="834" name="フローチャート : 判断 833"/>
        <xdr:cNvSpPr/>
      </xdr:nvSpPr>
      <xdr:spPr>
        <a:xfrm>
          <a:off x="21272500" y="12799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33894</xdr:rowOff>
    </xdr:from>
    <xdr:ext cx="534377" cy="259045"/>
    <xdr:sp macro="" textlink="">
      <xdr:nvSpPr>
        <xdr:cNvPr id="835" name="テキスト ボックス 834"/>
        <xdr:cNvSpPr txBox="1"/>
      </xdr:nvSpPr>
      <xdr:spPr>
        <a:xfrm>
          <a:off x="21056111" y="12892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58,755</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135375</xdr:rowOff>
    </xdr:from>
    <xdr:to>
      <xdr:col>29</xdr:col>
      <xdr:colOff>517525</xdr:colOff>
      <xdr:row>75</xdr:row>
      <xdr:rowOff>18580</xdr:rowOff>
    </xdr:to>
    <xdr:cxnSp macro="">
      <xdr:nvCxnSpPr>
        <xdr:cNvPr id="836" name="直線コネクタ 835"/>
        <xdr:cNvCxnSpPr/>
      </xdr:nvCxnSpPr>
      <xdr:spPr>
        <a:xfrm flipV="1">
          <a:off x="19545300" y="12822675"/>
          <a:ext cx="889000" cy="54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127095</xdr:rowOff>
    </xdr:from>
    <xdr:to>
      <xdr:col>29</xdr:col>
      <xdr:colOff>568325</xdr:colOff>
      <xdr:row>75</xdr:row>
      <xdr:rowOff>57245</xdr:rowOff>
    </xdr:to>
    <xdr:sp macro="" textlink="">
      <xdr:nvSpPr>
        <xdr:cNvPr id="837" name="フローチャート : 判断 836"/>
        <xdr:cNvSpPr/>
      </xdr:nvSpPr>
      <xdr:spPr>
        <a:xfrm>
          <a:off x="20383500" y="1281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48372</xdr:rowOff>
    </xdr:from>
    <xdr:ext cx="534377" cy="259045"/>
    <xdr:sp macro="" textlink="">
      <xdr:nvSpPr>
        <xdr:cNvPr id="838" name="テキスト ボックス 837"/>
        <xdr:cNvSpPr txBox="1"/>
      </xdr:nvSpPr>
      <xdr:spPr>
        <a:xfrm>
          <a:off x="20167111" y="12907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57,995</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18580</xdr:rowOff>
    </xdr:from>
    <xdr:to>
      <xdr:col>28</xdr:col>
      <xdr:colOff>314325</xdr:colOff>
      <xdr:row>75</xdr:row>
      <xdr:rowOff>117945</xdr:rowOff>
    </xdr:to>
    <xdr:cxnSp macro="">
      <xdr:nvCxnSpPr>
        <xdr:cNvPr id="839" name="直線コネクタ 838"/>
        <xdr:cNvCxnSpPr/>
      </xdr:nvCxnSpPr>
      <xdr:spPr>
        <a:xfrm flipV="1">
          <a:off x="18656300" y="12877330"/>
          <a:ext cx="889000" cy="99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158070</xdr:rowOff>
    </xdr:from>
    <xdr:to>
      <xdr:col>28</xdr:col>
      <xdr:colOff>365125</xdr:colOff>
      <xdr:row>75</xdr:row>
      <xdr:rowOff>88220</xdr:rowOff>
    </xdr:to>
    <xdr:sp macro="" textlink="">
      <xdr:nvSpPr>
        <xdr:cNvPr id="840" name="フローチャート : 判断 839"/>
        <xdr:cNvSpPr/>
      </xdr:nvSpPr>
      <xdr:spPr>
        <a:xfrm>
          <a:off x="19494500" y="1284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79347</xdr:rowOff>
    </xdr:from>
    <xdr:ext cx="534377" cy="259045"/>
    <xdr:sp macro="" textlink="">
      <xdr:nvSpPr>
        <xdr:cNvPr id="841" name="テキスト ボックス 840"/>
        <xdr:cNvSpPr txBox="1"/>
      </xdr:nvSpPr>
      <xdr:spPr>
        <a:xfrm>
          <a:off x="19278111" y="12938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56,369</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25388</xdr:rowOff>
    </xdr:from>
    <xdr:to>
      <xdr:col>27</xdr:col>
      <xdr:colOff>161925</xdr:colOff>
      <xdr:row>75</xdr:row>
      <xdr:rowOff>126988</xdr:rowOff>
    </xdr:to>
    <xdr:sp macro="" textlink="">
      <xdr:nvSpPr>
        <xdr:cNvPr id="842" name="フローチャート : 判断 841"/>
        <xdr:cNvSpPr/>
      </xdr:nvSpPr>
      <xdr:spPr>
        <a:xfrm>
          <a:off x="18605500" y="12884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143515</xdr:rowOff>
    </xdr:from>
    <xdr:ext cx="534377" cy="259045"/>
    <xdr:sp macro="" textlink="">
      <xdr:nvSpPr>
        <xdr:cNvPr id="843" name="テキスト ボックス 842"/>
        <xdr:cNvSpPr txBox="1"/>
      </xdr:nvSpPr>
      <xdr:spPr>
        <a:xfrm>
          <a:off x="18389111" y="12659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54,334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161385</xdr:rowOff>
    </xdr:from>
    <xdr:to>
      <xdr:col>32</xdr:col>
      <xdr:colOff>238125</xdr:colOff>
      <xdr:row>74</xdr:row>
      <xdr:rowOff>91535</xdr:rowOff>
    </xdr:to>
    <xdr:sp macro="" textlink="">
      <xdr:nvSpPr>
        <xdr:cNvPr id="849" name="円/楕円 848"/>
        <xdr:cNvSpPr/>
      </xdr:nvSpPr>
      <xdr:spPr>
        <a:xfrm>
          <a:off x="22110700" y="12677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12812</xdr:rowOff>
    </xdr:from>
    <xdr:ext cx="534377" cy="259045"/>
    <xdr:sp macro="" textlink="">
      <xdr:nvSpPr>
        <xdr:cNvPr id="850" name="繰出金該当値テキスト"/>
        <xdr:cNvSpPr txBox="1"/>
      </xdr:nvSpPr>
      <xdr:spPr>
        <a:xfrm>
          <a:off x="22212300" y="12528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65,195</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22892</xdr:rowOff>
    </xdr:from>
    <xdr:to>
      <xdr:col>31</xdr:col>
      <xdr:colOff>85725</xdr:colOff>
      <xdr:row>74</xdr:row>
      <xdr:rowOff>124492</xdr:rowOff>
    </xdr:to>
    <xdr:sp macro="" textlink="">
      <xdr:nvSpPr>
        <xdr:cNvPr id="851" name="円/楕円 850"/>
        <xdr:cNvSpPr/>
      </xdr:nvSpPr>
      <xdr:spPr>
        <a:xfrm>
          <a:off x="21272500" y="1271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72</xdr:row>
      <xdr:rowOff>141019</xdr:rowOff>
    </xdr:from>
    <xdr:ext cx="534377" cy="259045"/>
    <xdr:sp macro="" textlink="">
      <xdr:nvSpPr>
        <xdr:cNvPr id="852" name="テキスト ボックス 851"/>
        <xdr:cNvSpPr txBox="1"/>
      </xdr:nvSpPr>
      <xdr:spPr>
        <a:xfrm>
          <a:off x="21056111" y="12485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63,465</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84575</xdr:rowOff>
    </xdr:from>
    <xdr:to>
      <xdr:col>29</xdr:col>
      <xdr:colOff>568325</xdr:colOff>
      <xdr:row>75</xdr:row>
      <xdr:rowOff>14725</xdr:rowOff>
    </xdr:to>
    <xdr:sp macro="" textlink="">
      <xdr:nvSpPr>
        <xdr:cNvPr id="853" name="円/楕円 852"/>
        <xdr:cNvSpPr/>
      </xdr:nvSpPr>
      <xdr:spPr>
        <a:xfrm>
          <a:off x="20383500" y="1277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31252</xdr:rowOff>
    </xdr:from>
    <xdr:ext cx="534377" cy="259045"/>
    <xdr:sp macro="" textlink="">
      <xdr:nvSpPr>
        <xdr:cNvPr id="854" name="テキスト ボックス 853"/>
        <xdr:cNvSpPr txBox="1"/>
      </xdr:nvSpPr>
      <xdr:spPr>
        <a:xfrm>
          <a:off x="20167111" y="12547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60,227</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139230</xdr:rowOff>
    </xdr:from>
    <xdr:to>
      <xdr:col>28</xdr:col>
      <xdr:colOff>365125</xdr:colOff>
      <xdr:row>75</xdr:row>
      <xdr:rowOff>69380</xdr:rowOff>
    </xdr:to>
    <xdr:sp macro="" textlink="">
      <xdr:nvSpPr>
        <xdr:cNvPr id="855" name="円/楕円 854"/>
        <xdr:cNvSpPr/>
      </xdr:nvSpPr>
      <xdr:spPr>
        <a:xfrm>
          <a:off x="19494500" y="1282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85907</xdr:rowOff>
    </xdr:from>
    <xdr:ext cx="534377" cy="259045"/>
    <xdr:sp macro="" textlink="">
      <xdr:nvSpPr>
        <xdr:cNvPr id="856" name="テキスト ボックス 855"/>
        <xdr:cNvSpPr txBox="1"/>
      </xdr:nvSpPr>
      <xdr:spPr>
        <a:xfrm>
          <a:off x="19278111" y="12601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57,358</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67145</xdr:rowOff>
    </xdr:from>
    <xdr:to>
      <xdr:col>27</xdr:col>
      <xdr:colOff>161925</xdr:colOff>
      <xdr:row>75</xdr:row>
      <xdr:rowOff>168745</xdr:rowOff>
    </xdr:to>
    <xdr:sp macro="" textlink="">
      <xdr:nvSpPr>
        <xdr:cNvPr id="857" name="円/楕円 856"/>
        <xdr:cNvSpPr/>
      </xdr:nvSpPr>
      <xdr:spPr>
        <a:xfrm>
          <a:off x="18605500" y="1292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159872</xdr:rowOff>
    </xdr:from>
    <xdr:ext cx="534377" cy="259045"/>
    <xdr:sp macro="" textlink="">
      <xdr:nvSpPr>
        <xdr:cNvPr id="858" name="テキスト ボックス 857"/>
        <xdr:cNvSpPr txBox="1"/>
      </xdr:nvSpPr>
      <xdr:spPr>
        <a:xfrm>
          <a:off x="18389111" y="1301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52,142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9" name="直線コネクタ 868"/>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70" name="テキスト ボックス 869"/>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71" name="直線コネクタ 870"/>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144434</xdr:rowOff>
    </xdr:from>
    <xdr:ext cx="467179" cy="259045"/>
    <xdr:sp macro="" textlink="">
      <xdr:nvSpPr>
        <xdr:cNvPr id="872" name="テキスト ボックス 871"/>
        <xdr:cNvSpPr txBox="1"/>
      </xdr:nvSpPr>
      <xdr:spPr>
        <a:xfrm>
          <a:off x="17820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3" name="直線コネクタ 872"/>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94</xdr:row>
      <xdr:rowOff>160763</xdr:rowOff>
    </xdr:from>
    <xdr:ext cx="467179" cy="259045"/>
    <xdr:sp macro="" textlink="">
      <xdr:nvSpPr>
        <xdr:cNvPr id="874" name="テキスト ボックス 873"/>
        <xdr:cNvSpPr txBox="1"/>
      </xdr:nvSpPr>
      <xdr:spPr>
        <a:xfrm>
          <a:off x="17820821" y="16277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5" name="直線コネクタ 874"/>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93</xdr:row>
      <xdr:rowOff>5641</xdr:rowOff>
    </xdr:from>
    <xdr:ext cx="467179" cy="259045"/>
    <xdr:sp macro="" textlink="">
      <xdr:nvSpPr>
        <xdr:cNvPr id="876" name="テキスト ボックス 875"/>
        <xdr:cNvSpPr txBox="1"/>
      </xdr:nvSpPr>
      <xdr:spPr>
        <a:xfrm>
          <a:off x="17820821" y="15950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7" name="直線コネクタ 876"/>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91</xdr:row>
      <xdr:rowOff>21970</xdr:rowOff>
    </xdr:from>
    <xdr:ext cx="467179" cy="259045"/>
    <xdr:sp macro="" textlink="">
      <xdr:nvSpPr>
        <xdr:cNvPr id="878" name="テキスト ボックス 877"/>
        <xdr:cNvSpPr txBox="1"/>
      </xdr:nvSpPr>
      <xdr:spPr>
        <a:xfrm>
          <a:off x="17820821" y="1562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9" name="直線コネクタ 878"/>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89</xdr:row>
      <xdr:rowOff>38298</xdr:rowOff>
    </xdr:from>
    <xdr:ext cx="531299" cy="259045"/>
    <xdr:sp macro="" textlink="">
      <xdr:nvSpPr>
        <xdr:cNvPr id="880" name="テキスト ボックス 879"/>
        <xdr:cNvSpPr txBox="1"/>
      </xdr:nvSpPr>
      <xdr:spPr>
        <a:xfrm>
          <a:off x="17756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1" name="直線コネクタ 88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87</xdr:row>
      <xdr:rowOff>54627</xdr:rowOff>
    </xdr:from>
    <xdr:ext cx="531299" cy="259045"/>
    <xdr:sp macro="" textlink="">
      <xdr:nvSpPr>
        <xdr:cNvPr id="882" name="テキスト ボックス 881"/>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90</xdr:row>
      <xdr:rowOff>96593</xdr:rowOff>
    </xdr:from>
    <xdr:to>
      <xdr:col>32</xdr:col>
      <xdr:colOff>186689</xdr:colOff>
      <xdr:row>99</xdr:row>
      <xdr:rowOff>98879</xdr:rowOff>
    </xdr:to>
    <xdr:cxnSp macro="">
      <xdr:nvCxnSpPr>
        <xdr:cNvPr id="884" name="直線コネクタ 883"/>
        <xdr:cNvCxnSpPr/>
      </xdr:nvCxnSpPr>
      <xdr:spPr>
        <a:xfrm flipV="1">
          <a:off x="22159595" y="15527093"/>
          <a:ext cx="1269" cy="15453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144199</xdr:rowOff>
    </xdr:from>
    <xdr:ext cx="249299" cy="259045"/>
    <xdr:sp macro="" textlink="">
      <xdr:nvSpPr>
        <xdr:cNvPr id="885" name="前年度繰上充用金最小値テキスト"/>
        <xdr:cNvSpPr txBox="1"/>
      </xdr:nvSpPr>
      <xdr:spPr>
        <a:xfrm>
          <a:off x="22212300" y="17117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89</xdr:row>
      <xdr:rowOff>43270</xdr:rowOff>
    </xdr:from>
    <xdr:ext cx="469744" cy="259045"/>
    <xdr:sp macro="" textlink="">
      <xdr:nvSpPr>
        <xdr:cNvPr id="887" name="前年度繰上充用金最大値テキスト"/>
        <xdr:cNvSpPr txBox="1"/>
      </xdr:nvSpPr>
      <xdr:spPr>
        <a:xfrm>
          <a:off x="22212300" y="15302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90</xdr:row>
      <xdr:rowOff>96593</xdr:rowOff>
    </xdr:from>
    <xdr:to>
      <xdr:col>32</xdr:col>
      <xdr:colOff>276225</xdr:colOff>
      <xdr:row>90</xdr:row>
      <xdr:rowOff>96593</xdr:rowOff>
    </xdr:to>
    <xdr:cxnSp macro="">
      <xdr:nvCxnSpPr>
        <xdr:cNvPr id="888" name="直線コネクタ 887"/>
        <xdr:cNvCxnSpPr/>
      </xdr:nvCxnSpPr>
      <xdr:spPr>
        <a:xfrm>
          <a:off x="22072600" y="15527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9" name="直線コネクタ 888"/>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61648</xdr:rowOff>
    </xdr:from>
    <xdr:ext cx="313932" cy="259045"/>
    <xdr:sp macro="" textlink="">
      <xdr:nvSpPr>
        <xdr:cNvPr id="890" name="前年度繰上充用金平均値テキスト"/>
        <xdr:cNvSpPr txBox="1"/>
      </xdr:nvSpPr>
      <xdr:spPr>
        <a:xfrm>
          <a:off x="22212300" y="16863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38771</xdr:rowOff>
    </xdr:from>
    <xdr:to>
      <xdr:col>32</xdr:col>
      <xdr:colOff>238125</xdr:colOff>
      <xdr:row>99</xdr:row>
      <xdr:rowOff>140371</xdr:rowOff>
    </xdr:to>
    <xdr:sp macro="" textlink="">
      <xdr:nvSpPr>
        <xdr:cNvPr id="891" name="フローチャート : 判断 890"/>
        <xdr:cNvSpPr/>
      </xdr:nvSpPr>
      <xdr:spPr>
        <a:xfrm>
          <a:off x="22110700" y="17012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2" name="直線コネクタ 891"/>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42690</xdr:rowOff>
    </xdr:from>
    <xdr:to>
      <xdr:col>31</xdr:col>
      <xdr:colOff>85725</xdr:colOff>
      <xdr:row>99</xdr:row>
      <xdr:rowOff>144290</xdr:rowOff>
    </xdr:to>
    <xdr:sp macro="" textlink="">
      <xdr:nvSpPr>
        <xdr:cNvPr id="893" name="フローチャート : 判断 892"/>
        <xdr:cNvSpPr/>
      </xdr:nvSpPr>
      <xdr:spPr>
        <a:xfrm>
          <a:off x="21272500" y="1701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97</xdr:row>
      <xdr:rowOff>160817</xdr:rowOff>
    </xdr:from>
    <xdr:ext cx="313932" cy="259045"/>
    <xdr:sp macro="" textlink="">
      <xdr:nvSpPr>
        <xdr:cNvPr id="894" name="テキスト ボックス 893"/>
        <xdr:cNvSpPr txBox="1"/>
      </xdr:nvSpPr>
      <xdr:spPr>
        <a:xfrm>
          <a:off x="21166333" y="16791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5" name="直線コネクタ 894"/>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43833</xdr:rowOff>
    </xdr:from>
    <xdr:to>
      <xdr:col>29</xdr:col>
      <xdr:colOff>568325</xdr:colOff>
      <xdr:row>99</xdr:row>
      <xdr:rowOff>145433</xdr:rowOff>
    </xdr:to>
    <xdr:sp macro="" textlink="">
      <xdr:nvSpPr>
        <xdr:cNvPr id="896" name="フローチャート : 判断 895"/>
        <xdr:cNvSpPr/>
      </xdr:nvSpPr>
      <xdr:spPr>
        <a:xfrm>
          <a:off x="20383500" y="1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97</xdr:row>
      <xdr:rowOff>161960</xdr:rowOff>
    </xdr:from>
    <xdr:ext cx="313932" cy="259045"/>
    <xdr:sp macro="" textlink="">
      <xdr:nvSpPr>
        <xdr:cNvPr id="897" name="テキスト ボックス 896"/>
        <xdr:cNvSpPr txBox="1"/>
      </xdr:nvSpPr>
      <xdr:spPr>
        <a:xfrm>
          <a:off x="20277333" y="16792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8" name="直線コネクタ 897"/>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45465</xdr:rowOff>
    </xdr:from>
    <xdr:to>
      <xdr:col>28</xdr:col>
      <xdr:colOff>365125</xdr:colOff>
      <xdr:row>99</xdr:row>
      <xdr:rowOff>147065</xdr:rowOff>
    </xdr:to>
    <xdr:sp macro="" textlink="">
      <xdr:nvSpPr>
        <xdr:cNvPr id="899" name="フローチャート : 判断 898"/>
        <xdr:cNvSpPr/>
      </xdr:nvSpPr>
      <xdr:spPr>
        <a:xfrm>
          <a:off x="19494500" y="1701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97</xdr:row>
      <xdr:rowOff>163592</xdr:rowOff>
    </xdr:from>
    <xdr:ext cx="313932" cy="259045"/>
    <xdr:sp macro="" textlink="">
      <xdr:nvSpPr>
        <xdr:cNvPr id="900" name="テキスト ボックス 899"/>
        <xdr:cNvSpPr txBox="1"/>
      </xdr:nvSpPr>
      <xdr:spPr>
        <a:xfrm>
          <a:off x="19388333" y="167942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99</xdr:row>
      <xdr:rowOff>40894</xdr:rowOff>
    </xdr:from>
    <xdr:to>
      <xdr:col>27</xdr:col>
      <xdr:colOff>161925</xdr:colOff>
      <xdr:row>99</xdr:row>
      <xdr:rowOff>142494</xdr:rowOff>
    </xdr:to>
    <xdr:sp macro="" textlink="">
      <xdr:nvSpPr>
        <xdr:cNvPr id="901" name="フローチャート : 判断 900"/>
        <xdr:cNvSpPr/>
      </xdr:nvSpPr>
      <xdr:spPr>
        <a:xfrm>
          <a:off x="18605500" y="17014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97</xdr:row>
      <xdr:rowOff>159021</xdr:rowOff>
    </xdr:from>
    <xdr:ext cx="313932" cy="259045"/>
    <xdr:sp macro="" textlink="">
      <xdr:nvSpPr>
        <xdr:cNvPr id="902" name="テキスト ボックス 901"/>
        <xdr:cNvSpPr txBox="1"/>
      </xdr:nvSpPr>
      <xdr:spPr>
        <a:xfrm>
          <a:off x="18499333" y="16789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3" name="テキスト ボックス 90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4" name="テキスト ボックス 90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5" name="テキスト ボックス 90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6" name="テキスト ボックス 90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7" name="テキスト ボックス 90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8" name="円/楕円 907"/>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99</xdr:row>
      <xdr:rowOff>17199</xdr:rowOff>
    </xdr:from>
    <xdr:ext cx="249299" cy="259045"/>
    <xdr:sp macro="" textlink="">
      <xdr:nvSpPr>
        <xdr:cNvPr id="909" name="前年度繰上充用金該当値テキスト"/>
        <xdr:cNvSpPr txBox="1"/>
      </xdr:nvSpPr>
      <xdr:spPr>
        <a:xfrm>
          <a:off x="22212300" y="16990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10" name="円/楕円 909"/>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911" name="テキスト ボックス 910"/>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2" name="円/楕円 911"/>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913" name="テキスト ボックス 91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4" name="円/楕円 913"/>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915" name="テキスト ボックス 914"/>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6" name="円/楕円 915"/>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7" name="テキスト ボックス 916"/>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8" name="正方形/長方形 91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9" name="正方形/長方形 91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0" name="テキスト ボックス 91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人件費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123,550</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3,127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円）：一人当たりのコストは減少傾向であったが，</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H27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年度は増加となった。主な要因は，勤勉手当支給月数の引き上げ等の影響により職員給が増加している。</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また，</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合併に伴い解散した広域事務組合が運営していた「消防業務」を直営で行っているため，</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類似団体を大きく上回っている。</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物件費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81,237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7,978</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円）：近年増加傾向にあり，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H24</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年度と比較すると</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21,660</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円増加している。主な要因は，</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基幹業務クラウドサービス導入業務，社会保障・税番号制度に伴う基幹系システム等改修業務の外部委託等によるもの。</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扶助費</a:t>
          </a:r>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67,415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5,128</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臨時福祉給付金及び子育て世帯臨時特例給付金，生活保護費等が減少している。また，類似団体，全国平均を大きく下回っている。</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公債費</a:t>
          </a:r>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75,739</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3,078</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臨時財政対策債及び建設地方債発行額の減少により，地方債現在高は年々減少しているが，人口減少率が類似団体と比較して高いため，一人当たりのコストは</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類似団体，全国平均を上回っている。</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繰出金</a:t>
          </a:r>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65,195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1,730</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一人当たりのコストは</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右肩上がりとなっていて，</a:t>
          </a:r>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H23</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年度と比較すると</a:t>
          </a:r>
          <a:r>
            <a:rPr kumimoji="1"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13,053</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円</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増加している。</a:t>
          </a:r>
          <a:r>
            <a:rPr kumimoji="1"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主な要因は，高齢化に伴う医療費増等により国保会計への繰出金が増加している。</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広島県江田島市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25,144
24,489
100.70
15,549,474
14,790,442
611,278
10,020,965
16,974,651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7.4
26.5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131318</xdr:rowOff>
    </xdr:from>
    <xdr:to>
      <xdr:col>6</xdr:col>
      <xdr:colOff>510540</xdr:colOff>
      <xdr:row>37</xdr:row>
      <xdr:rowOff>105791</xdr:rowOff>
    </xdr:to>
    <xdr:cxnSp macro="">
      <xdr:nvCxnSpPr>
        <xdr:cNvPr id="56" name="直線コネクタ 55"/>
        <xdr:cNvCxnSpPr/>
      </xdr:nvCxnSpPr>
      <xdr:spPr>
        <a:xfrm flipV="1">
          <a:off x="4633595" y="5274818"/>
          <a:ext cx="1270" cy="1174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109618</xdr:rowOff>
    </xdr:from>
    <xdr:ext cx="469744" cy="259045"/>
    <xdr:sp macro="" textlink="">
      <xdr:nvSpPr>
        <xdr:cNvPr id="57" name="議会費最小値テキスト"/>
        <xdr:cNvSpPr txBox="1"/>
      </xdr:nvSpPr>
      <xdr:spPr>
        <a:xfrm>
          <a:off x="4686300" y="6453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3,478</a:t>
          </a:r>
          <a:endParaRPr kumimoji="1" lang="ja-JP" altLang="en-US" sz="1000" b="1">
            <a:latin typeface="ＭＳ Ｐゴシック"/>
          </a:endParaRPr>
        </a:p>
      </xdr:txBody>
    </xdr:sp>
    <xdr:clientData/>
  </xdr:oneCellAnchor>
  <xdr:twoCellAnchor>
    <xdr:from>
      <xdr:col>6</xdr:col>
      <xdr:colOff>422275</xdr:colOff>
      <xdr:row>37</xdr:row>
      <xdr:rowOff>105791</xdr:rowOff>
    </xdr:from>
    <xdr:to>
      <xdr:col>6</xdr:col>
      <xdr:colOff>600075</xdr:colOff>
      <xdr:row>37</xdr:row>
      <xdr:rowOff>105791</xdr:rowOff>
    </xdr:to>
    <xdr:cxnSp macro="">
      <xdr:nvCxnSpPr>
        <xdr:cNvPr id="58" name="直線コネクタ 57"/>
        <xdr:cNvCxnSpPr/>
      </xdr:nvCxnSpPr>
      <xdr:spPr>
        <a:xfrm>
          <a:off x="4546600" y="6449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77995</xdr:rowOff>
    </xdr:from>
    <xdr:ext cx="469744" cy="259045"/>
    <xdr:sp macro="" textlink="">
      <xdr:nvSpPr>
        <xdr:cNvPr id="59" name="議会費最大値テキスト"/>
        <xdr:cNvSpPr txBox="1"/>
      </xdr:nvSpPr>
      <xdr:spPr>
        <a:xfrm>
          <a:off x="4686300" y="5050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9,644</a:t>
          </a:r>
          <a:endParaRPr kumimoji="1" lang="ja-JP" altLang="en-US" sz="1000" b="1">
            <a:latin typeface="ＭＳ Ｐゴシック"/>
          </a:endParaRPr>
        </a:p>
      </xdr:txBody>
    </xdr:sp>
    <xdr:clientData/>
  </xdr:oneCellAnchor>
  <xdr:twoCellAnchor>
    <xdr:from>
      <xdr:col>6</xdr:col>
      <xdr:colOff>422275</xdr:colOff>
      <xdr:row>30</xdr:row>
      <xdr:rowOff>131318</xdr:rowOff>
    </xdr:from>
    <xdr:to>
      <xdr:col>6</xdr:col>
      <xdr:colOff>600075</xdr:colOff>
      <xdr:row>30</xdr:row>
      <xdr:rowOff>131318</xdr:rowOff>
    </xdr:to>
    <xdr:cxnSp macro="">
      <xdr:nvCxnSpPr>
        <xdr:cNvPr id="60" name="直線コネクタ 59"/>
        <xdr:cNvCxnSpPr/>
      </xdr:nvCxnSpPr>
      <xdr:spPr>
        <a:xfrm>
          <a:off x="4546600" y="5274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18923</xdr:rowOff>
    </xdr:from>
    <xdr:to>
      <xdr:col>6</xdr:col>
      <xdr:colOff>511175</xdr:colOff>
      <xdr:row>33</xdr:row>
      <xdr:rowOff>101981</xdr:rowOff>
    </xdr:to>
    <xdr:cxnSp macro="">
      <xdr:nvCxnSpPr>
        <xdr:cNvPr id="61" name="直線コネクタ 60"/>
        <xdr:cNvCxnSpPr/>
      </xdr:nvCxnSpPr>
      <xdr:spPr>
        <a:xfrm flipV="1">
          <a:off x="3797300" y="5676773"/>
          <a:ext cx="838200" cy="83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156862</xdr:rowOff>
    </xdr:from>
    <xdr:ext cx="469744" cy="259045"/>
    <xdr:sp macro="" textlink="">
      <xdr:nvSpPr>
        <xdr:cNvPr id="62" name="議会費平均値テキスト"/>
        <xdr:cNvSpPr txBox="1"/>
      </xdr:nvSpPr>
      <xdr:spPr>
        <a:xfrm>
          <a:off x="4686300" y="59861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6985</xdr:rowOff>
    </xdr:from>
    <xdr:to>
      <xdr:col>6</xdr:col>
      <xdr:colOff>561975</xdr:colOff>
      <xdr:row>35</xdr:row>
      <xdr:rowOff>108585</xdr:rowOff>
    </xdr:to>
    <xdr:sp macro="" textlink="">
      <xdr:nvSpPr>
        <xdr:cNvPr id="63" name="フローチャート : 判断 62"/>
        <xdr:cNvSpPr/>
      </xdr:nvSpPr>
      <xdr:spPr>
        <a:xfrm>
          <a:off x="4584700" y="600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101981</xdr:rowOff>
    </xdr:from>
    <xdr:to>
      <xdr:col>5</xdr:col>
      <xdr:colOff>358775</xdr:colOff>
      <xdr:row>34</xdr:row>
      <xdr:rowOff>96457</xdr:rowOff>
    </xdr:to>
    <xdr:cxnSp macro="">
      <xdr:nvCxnSpPr>
        <xdr:cNvPr id="64" name="直線コネクタ 63"/>
        <xdr:cNvCxnSpPr/>
      </xdr:nvCxnSpPr>
      <xdr:spPr>
        <a:xfrm flipV="1">
          <a:off x="2908300" y="5759831"/>
          <a:ext cx="889000" cy="16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51943</xdr:rowOff>
    </xdr:from>
    <xdr:to>
      <xdr:col>5</xdr:col>
      <xdr:colOff>409575</xdr:colOff>
      <xdr:row>35</xdr:row>
      <xdr:rowOff>153543</xdr:rowOff>
    </xdr:to>
    <xdr:sp macro="" textlink="">
      <xdr:nvSpPr>
        <xdr:cNvPr id="65" name="フローチャート : 判断 64"/>
        <xdr:cNvSpPr/>
      </xdr:nvSpPr>
      <xdr:spPr>
        <a:xfrm>
          <a:off x="3746500" y="605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144670</xdr:rowOff>
    </xdr:from>
    <xdr:ext cx="469744" cy="259045"/>
    <xdr:sp macro="" textlink="">
      <xdr:nvSpPr>
        <xdr:cNvPr id="66" name="テキスト ボックス 65"/>
        <xdr:cNvSpPr txBox="1"/>
      </xdr:nvSpPr>
      <xdr:spPr>
        <a:xfrm>
          <a:off x="3562427" y="6145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49784</xdr:rowOff>
    </xdr:from>
    <xdr:to>
      <xdr:col>4</xdr:col>
      <xdr:colOff>155575</xdr:colOff>
      <xdr:row>34</xdr:row>
      <xdr:rowOff>96457</xdr:rowOff>
    </xdr:to>
    <xdr:cxnSp macro="">
      <xdr:nvCxnSpPr>
        <xdr:cNvPr id="67" name="直線コネクタ 66"/>
        <xdr:cNvCxnSpPr/>
      </xdr:nvCxnSpPr>
      <xdr:spPr>
        <a:xfrm>
          <a:off x="2019300" y="5879084"/>
          <a:ext cx="889000" cy="46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65659</xdr:rowOff>
    </xdr:from>
    <xdr:to>
      <xdr:col>4</xdr:col>
      <xdr:colOff>206375</xdr:colOff>
      <xdr:row>35</xdr:row>
      <xdr:rowOff>167259</xdr:rowOff>
    </xdr:to>
    <xdr:sp macro="" textlink="">
      <xdr:nvSpPr>
        <xdr:cNvPr id="68" name="フローチャート : 判断 67"/>
        <xdr:cNvSpPr/>
      </xdr:nvSpPr>
      <xdr:spPr>
        <a:xfrm>
          <a:off x="2857500" y="606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158386</xdr:rowOff>
    </xdr:from>
    <xdr:ext cx="469744" cy="259045"/>
    <xdr:sp macro="" textlink="">
      <xdr:nvSpPr>
        <xdr:cNvPr id="69" name="テキスト ボックス 68"/>
        <xdr:cNvSpPr txBox="1"/>
      </xdr:nvSpPr>
      <xdr:spPr>
        <a:xfrm>
          <a:off x="2673427" y="6159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5,222</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157035</xdr:rowOff>
    </xdr:from>
    <xdr:to>
      <xdr:col>2</xdr:col>
      <xdr:colOff>638175</xdr:colOff>
      <xdr:row>34</xdr:row>
      <xdr:rowOff>49784</xdr:rowOff>
    </xdr:to>
    <xdr:cxnSp macro="">
      <xdr:nvCxnSpPr>
        <xdr:cNvPr id="70" name="直線コネクタ 69"/>
        <xdr:cNvCxnSpPr/>
      </xdr:nvCxnSpPr>
      <xdr:spPr>
        <a:xfrm>
          <a:off x="1130300" y="5814885"/>
          <a:ext cx="889000" cy="64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28702</xdr:rowOff>
    </xdr:from>
    <xdr:to>
      <xdr:col>3</xdr:col>
      <xdr:colOff>3175</xdr:colOff>
      <xdr:row>35</xdr:row>
      <xdr:rowOff>130302</xdr:rowOff>
    </xdr:to>
    <xdr:sp macro="" textlink="">
      <xdr:nvSpPr>
        <xdr:cNvPr id="71" name="フローチャート : 判断 70"/>
        <xdr:cNvSpPr/>
      </xdr:nvSpPr>
      <xdr:spPr>
        <a:xfrm>
          <a:off x="1968500" y="602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121429</xdr:rowOff>
    </xdr:from>
    <xdr:ext cx="469744" cy="259045"/>
    <xdr:sp macro="" textlink="">
      <xdr:nvSpPr>
        <xdr:cNvPr id="72" name="テキスト ボックス 71"/>
        <xdr:cNvSpPr txBox="1"/>
      </xdr:nvSpPr>
      <xdr:spPr>
        <a:xfrm>
          <a:off x="1784427" y="6122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59372</xdr:rowOff>
    </xdr:from>
    <xdr:to>
      <xdr:col>1</xdr:col>
      <xdr:colOff>485775</xdr:colOff>
      <xdr:row>34</xdr:row>
      <xdr:rowOff>160972</xdr:rowOff>
    </xdr:to>
    <xdr:sp macro="" textlink="">
      <xdr:nvSpPr>
        <xdr:cNvPr id="73" name="フローチャート : 判断 72"/>
        <xdr:cNvSpPr/>
      </xdr:nvSpPr>
      <xdr:spPr>
        <a:xfrm>
          <a:off x="1079500" y="588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152099</xdr:rowOff>
    </xdr:from>
    <xdr:ext cx="469744" cy="259045"/>
    <xdr:sp macro="" textlink="">
      <xdr:nvSpPr>
        <xdr:cNvPr id="74" name="テキスト ボックス 73"/>
        <xdr:cNvSpPr txBox="1"/>
      </xdr:nvSpPr>
      <xdr:spPr>
        <a:xfrm>
          <a:off x="895427" y="5981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139573</xdr:rowOff>
    </xdr:from>
    <xdr:to>
      <xdr:col>6</xdr:col>
      <xdr:colOff>561975</xdr:colOff>
      <xdr:row>33</xdr:row>
      <xdr:rowOff>69723</xdr:rowOff>
    </xdr:to>
    <xdr:sp macro="" textlink="">
      <xdr:nvSpPr>
        <xdr:cNvPr id="80" name="円/楕円 79"/>
        <xdr:cNvSpPr/>
      </xdr:nvSpPr>
      <xdr:spPr>
        <a:xfrm>
          <a:off x="4584700" y="562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162450</xdr:rowOff>
    </xdr:from>
    <xdr:ext cx="469744" cy="259045"/>
    <xdr:sp macro="" textlink="">
      <xdr:nvSpPr>
        <xdr:cNvPr id="81" name="議会費該当値テキスト"/>
        <xdr:cNvSpPr txBox="1"/>
      </xdr:nvSpPr>
      <xdr:spPr>
        <a:xfrm>
          <a:off x="4686300" y="5477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7,534</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51181</xdr:rowOff>
    </xdr:from>
    <xdr:to>
      <xdr:col>5</xdr:col>
      <xdr:colOff>409575</xdr:colOff>
      <xdr:row>33</xdr:row>
      <xdr:rowOff>152781</xdr:rowOff>
    </xdr:to>
    <xdr:sp macro="" textlink="">
      <xdr:nvSpPr>
        <xdr:cNvPr id="82" name="円/楕円 81"/>
        <xdr:cNvSpPr/>
      </xdr:nvSpPr>
      <xdr:spPr>
        <a:xfrm>
          <a:off x="3746500" y="5709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169308</xdr:rowOff>
    </xdr:from>
    <xdr:ext cx="469744" cy="259045"/>
    <xdr:sp macro="" textlink="">
      <xdr:nvSpPr>
        <xdr:cNvPr id="83" name="テキスト ボックス 82"/>
        <xdr:cNvSpPr txBox="1"/>
      </xdr:nvSpPr>
      <xdr:spPr>
        <a:xfrm>
          <a:off x="3562427" y="5484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7,098</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45657</xdr:rowOff>
    </xdr:from>
    <xdr:to>
      <xdr:col>4</xdr:col>
      <xdr:colOff>206375</xdr:colOff>
      <xdr:row>34</xdr:row>
      <xdr:rowOff>147257</xdr:rowOff>
    </xdr:to>
    <xdr:sp macro="" textlink="">
      <xdr:nvSpPr>
        <xdr:cNvPr id="84" name="円/楕円 83"/>
        <xdr:cNvSpPr/>
      </xdr:nvSpPr>
      <xdr:spPr>
        <a:xfrm>
          <a:off x="2857500" y="5874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163784</xdr:rowOff>
    </xdr:from>
    <xdr:ext cx="469744" cy="259045"/>
    <xdr:sp macro="" textlink="">
      <xdr:nvSpPr>
        <xdr:cNvPr id="85" name="テキスト ボックス 84"/>
        <xdr:cNvSpPr txBox="1"/>
      </xdr:nvSpPr>
      <xdr:spPr>
        <a:xfrm>
          <a:off x="2673427" y="565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6,227</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170434</xdr:rowOff>
    </xdr:from>
    <xdr:to>
      <xdr:col>3</xdr:col>
      <xdr:colOff>3175</xdr:colOff>
      <xdr:row>34</xdr:row>
      <xdr:rowOff>100584</xdr:rowOff>
    </xdr:to>
    <xdr:sp macro="" textlink="">
      <xdr:nvSpPr>
        <xdr:cNvPr id="86" name="円/楕円 85"/>
        <xdr:cNvSpPr/>
      </xdr:nvSpPr>
      <xdr:spPr>
        <a:xfrm>
          <a:off x="1968500" y="582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117111</xdr:rowOff>
    </xdr:from>
    <xdr:ext cx="469744" cy="259045"/>
    <xdr:sp macro="" textlink="">
      <xdr:nvSpPr>
        <xdr:cNvPr id="87" name="テキスト ボックス 86"/>
        <xdr:cNvSpPr txBox="1"/>
      </xdr:nvSpPr>
      <xdr:spPr>
        <a:xfrm>
          <a:off x="1784427" y="5603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6,472</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106235</xdr:rowOff>
    </xdr:from>
    <xdr:to>
      <xdr:col>1</xdr:col>
      <xdr:colOff>485775</xdr:colOff>
      <xdr:row>34</xdr:row>
      <xdr:rowOff>36385</xdr:rowOff>
    </xdr:to>
    <xdr:sp macro="" textlink="">
      <xdr:nvSpPr>
        <xdr:cNvPr id="88" name="円/楕円 87"/>
        <xdr:cNvSpPr/>
      </xdr:nvSpPr>
      <xdr:spPr>
        <a:xfrm>
          <a:off x="1079500" y="576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52912</xdr:rowOff>
    </xdr:from>
    <xdr:ext cx="469744" cy="259045"/>
    <xdr:sp macro="" textlink="">
      <xdr:nvSpPr>
        <xdr:cNvPr id="89" name="テキスト ボックス 88"/>
        <xdr:cNvSpPr txBox="1"/>
      </xdr:nvSpPr>
      <xdr:spPr>
        <a:xfrm>
          <a:off x="895427" y="5539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6,809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47,206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64534</xdr:rowOff>
    </xdr:from>
    <xdr:to>
      <xdr:col>6</xdr:col>
      <xdr:colOff>510540</xdr:colOff>
      <xdr:row>58</xdr:row>
      <xdr:rowOff>158445</xdr:rowOff>
    </xdr:to>
    <xdr:cxnSp macro="">
      <xdr:nvCxnSpPr>
        <xdr:cNvPr id="113" name="直線コネクタ 112"/>
        <xdr:cNvCxnSpPr/>
      </xdr:nvCxnSpPr>
      <xdr:spPr>
        <a:xfrm flipV="1">
          <a:off x="4633595" y="8637034"/>
          <a:ext cx="1270" cy="1465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162272</xdr:rowOff>
    </xdr:from>
    <xdr:ext cx="534377" cy="259045"/>
    <xdr:sp macro="" textlink="">
      <xdr:nvSpPr>
        <xdr:cNvPr id="114" name="総務費最小値テキスト"/>
        <xdr:cNvSpPr txBox="1"/>
      </xdr:nvSpPr>
      <xdr:spPr>
        <a:xfrm>
          <a:off x="4686300" y="10106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30,160</a:t>
          </a:r>
          <a:endParaRPr kumimoji="1" lang="ja-JP" altLang="en-US" sz="1000" b="1">
            <a:latin typeface="ＭＳ Ｐゴシック"/>
          </a:endParaRPr>
        </a:p>
      </xdr:txBody>
    </xdr:sp>
    <xdr:clientData/>
  </xdr:oneCellAnchor>
  <xdr:twoCellAnchor>
    <xdr:from>
      <xdr:col>6</xdr:col>
      <xdr:colOff>422275</xdr:colOff>
      <xdr:row>58</xdr:row>
      <xdr:rowOff>158445</xdr:rowOff>
    </xdr:from>
    <xdr:to>
      <xdr:col>6</xdr:col>
      <xdr:colOff>600075</xdr:colOff>
      <xdr:row>58</xdr:row>
      <xdr:rowOff>158445</xdr:rowOff>
    </xdr:to>
    <xdr:cxnSp macro="">
      <xdr:nvCxnSpPr>
        <xdr:cNvPr id="115" name="直線コネクタ 114"/>
        <xdr:cNvCxnSpPr/>
      </xdr:nvCxnSpPr>
      <xdr:spPr>
        <a:xfrm>
          <a:off x="4546600" y="1010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11211</xdr:rowOff>
    </xdr:from>
    <xdr:ext cx="599010" cy="259045"/>
    <xdr:sp macro="" textlink="">
      <xdr:nvSpPr>
        <xdr:cNvPr id="116" name="総務費最大値テキスト"/>
        <xdr:cNvSpPr txBox="1"/>
      </xdr:nvSpPr>
      <xdr:spPr>
        <a:xfrm>
          <a:off x="4686300" y="8412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799,457</a:t>
          </a:r>
          <a:endParaRPr kumimoji="1" lang="ja-JP" altLang="en-US" sz="1000" b="1">
            <a:latin typeface="ＭＳ Ｐゴシック"/>
          </a:endParaRPr>
        </a:p>
      </xdr:txBody>
    </xdr:sp>
    <xdr:clientData/>
  </xdr:oneCellAnchor>
  <xdr:twoCellAnchor>
    <xdr:from>
      <xdr:col>6</xdr:col>
      <xdr:colOff>422275</xdr:colOff>
      <xdr:row>50</xdr:row>
      <xdr:rowOff>64534</xdr:rowOff>
    </xdr:from>
    <xdr:to>
      <xdr:col>6</xdr:col>
      <xdr:colOff>600075</xdr:colOff>
      <xdr:row>50</xdr:row>
      <xdr:rowOff>64534</xdr:rowOff>
    </xdr:to>
    <xdr:cxnSp macro="">
      <xdr:nvCxnSpPr>
        <xdr:cNvPr id="117" name="直線コネクタ 116"/>
        <xdr:cNvCxnSpPr/>
      </xdr:nvCxnSpPr>
      <xdr:spPr>
        <a:xfrm>
          <a:off x="4546600" y="8637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165436</xdr:rowOff>
    </xdr:from>
    <xdr:to>
      <xdr:col>6</xdr:col>
      <xdr:colOff>511175</xdr:colOff>
      <xdr:row>58</xdr:row>
      <xdr:rowOff>30058</xdr:rowOff>
    </xdr:to>
    <xdr:cxnSp macro="">
      <xdr:nvCxnSpPr>
        <xdr:cNvPr id="118" name="直線コネクタ 117"/>
        <xdr:cNvCxnSpPr/>
      </xdr:nvCxnSpPr>
      <xdr:spPr>
        <a:xfrm flipV="1">
          <a:off x="3797300" y="9938086"/>
          <a:ext cx="838200" cy="3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157763</xdr:rowOff>
    </xdr:from>
    <xdr:ext cx="534377" cy="259045"/>
    <xdr:sp macro="" textlink="">
      <xdr:nvSpPr>
        <xdr:cNvPr id="119" name="総務費平均値テキスト"/>
        <xdr:cNvSpPr txBox="1"/>
      </xdr:nvSpPr>
      <xdr:spPr>
        <a:xfrm>
          <a:off x="4686300" y="9930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82,527</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7886</xdr:rowOff>
    </xdr:from>
    <xdr:to>
      <xdr:col>6</xdr:col>
      <xdr:colOff>561975</xdr:colOff>
      <xdr:row>58</xdr:row>
      <xdr:rowOff>109486</xdr:rowOff>
    </xdr:to>
    <xdr:sp macro="" textlink="">
      <xdr:nvSpPr>
        <xdr:cNvPr id="120" name="フローチャート : 判断 119"/>
        <xdr:cNvSpPr/>
      </xdr:nvSpPr>
      <xdr:spPr>
        <a:xfrm>
          <a:off x="4584700" y="995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169211</xdr:rowOff>
    </xdr:from>
    <xdr:to>
      <xdr:col>5</xdr:col>
      <xdr:colOff>358775</xdr:colOff>
      <xdr:row>58</xdr:row>
      <xdr:rowOff>30058</xdr:rowOff>
    </xdr:to>
    <xdr:cxnSp macro="">
      <xdr:nvCxnSpPr>
        <xdr:cNvPr id="121" name="直線コネクタ 120"/>
        <xdr:cNvCxnSpPr/>
      </xdr:nvCxnSpPr>
      <xdr:spPr>
        <a:xfrm>
          <a:off x="2908300" y="9941861"/>
          <a:ext cx="889000" cy="32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165653</xdr:rowOff>
    </xdr:from>
    <xdr:to>
      <xdr:col>5</xdr:col>
      <xdr:colOff>409575</xdr:colOff>
      <xdr:row>58</xdr:row>
      <xdr:rowOff>95803</xdr:rowOff>
    </xdr:to>
    <xdr:sp macro="" textlink="">
      <xdr:nvSpPr>
        <xdr:cNvPr id="122" name="フローチャート : 判断 121"/>
        <xdr:cNvSpPr/>
      </xdr:nvSpPr>
      <xdr:spPr>
        <a:xfrm>
          <a:off x="3746500" y="9938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86930</xdr:rowOff>
    </xdr:from>
    <xdr:ext cx="534377" cy="259045"/>
    <xdr:sp macro="" textlink="">
      <xdr:nvSpPr>
        <xdr:cNvPr id="123" name="テキスト ボックス 122"/>
        <xdr:cNvSpPr txBox="1"/>
      </xdr:nvSpPr>
      <xdr:spPr>
        <a:xfrm>
          <a:off x="3530111" y="10031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89,710</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169211</xdr:rowOff>
    </xdr:from>
    <xdr:to>
      <xdr:col>4</xdr:col>
      <xdr:colOff>155575</xdr:colOff>
      <xdr:row>58</xdr:row>
      <xdr:rowOff>22188</xdr:rowOff>
    </xdr:to>
    <xdr:cxnSp macro="">
      <xdr:nvCxnSpPr>
        <xdr:cNvPr id="124" name="直線コネクタ 123"/>
        <xdr:cNvCxnSpPr/>
      </xdr:nvCxnSpPr>
      <xdr:spPr>
        <a:xfrm flipV="1">
          <a:off x="2019300" y="9941861"/>
          <a:ext cx="889000" cy="24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6675</xdr:rowOff>
    </xdr:from>
    <xdr:to>
      <xdr:col>4</xdr:col>
      <xdr:colOff>206375</xdr:colOff>
      <xdr:row>58</xdr:row>
      <xdr:rowOff>108275</xdr:rowOff>
    </xdr:to>
    <xdr:sp macro="" textlink="">
      <xdr:nvSpPr>
        <xdr:cNvPr id="125" name="フローチャート : 判断 124"/>
        <xdr:cNvSpPr/>
      </xdr:nvSpPr>
      <xdr:spPr>
        <a:xfrm>
          <a:off x="2857500" y="995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99402</xdr:rowOff>
    </xdr:from>
    <xdr:ext cx="534377" cy="259045"/>
    <xdr:sp macro="" textlink="">
      <xdr:nvSpPr>
        <xdr:cNvPr id="126" name="テキスト ボックス 125"/>
        <xdr:cNvSpPr txBox="1"/>
      </xdr:nvSpPr>
      <xdr:spPr>
        <a:xfrm>
          <a:off x="2641111" y="10043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83,163</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152222</xdr:rowOff>
    </xdr:from>
    <xdr:to>
      <xdr:col>2</xdr:col>
      <xdr:colOff>638175</xdr:colOff>
      <xdr:row>58</xdr:row>
      <xdr:rowOff>22188</xdr:rowOff>
    </xdr:to>
    <xdr:cxnSp macro="">
      <xdr:nvCxnSpPr>
        <xdr:cNvPr id="127" name="直線コネクタ 126"/>
        <xdr:cNvCxnSpPr/>
      </xdr:nvCxnSpPr>
      <xdr:spPr>
        <a:xfrm>
          <a:off x="1130300" y="9924872"/>
          <a:ext cx="889000" cy="41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126358</xdr:rowOff>
    </xdr:from>
    <xdr:to>
      <xdr:col>3</xdr:col>
      <xdr:colOff>3175</xdr:colOff>
      <xdr:row>58</xdr:row>
      <xdr:rowOff>56508</xdr:rowOff>
    </xdr:to>
    <xdr:sp macro="" textlink="">
      <xdr:nvSpPr>
        <xdr:cNvPr id="128" name="フローチャート : 判断 127"/>
        <xdr:cNvSpPr/>
      </xdr:nvSpPr>
      <xdr:spPr>
        <a:xfrm>
          <a:off x="1968500" y="98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73035</xdr:rowOff>
    </xdr:from>
    <xdr:ext cx="599010" cy="259045"/>
    <xdr:sp macro="" textlink="">
      <xdr:nvSpPr>
        <xdr:cNvPr id="129" name="テキスト ボックス 128"/>
        <xdr:cNvSpPr txBox="1"/>
      </xdr:nvSpPr>
      <xdr:spPr>
        <a:xfrm>
          <a:off x="1719794" y="9674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110,337</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14685</xdr:rowOff>
    </xdr:from>
    <xdr:to>
      <xdr:col>1</xdr:col>
      <xdr:colOff>485775</xdr:colOff>
      <xdr:row>58</xdr:row>
      <xdr:rowOff>116285</xdr:rowOff>
    </xdr:to>
    <xdr:sp macro="" textlink="">
      <xdr:nvSpPr>
        <xdr:cNvPr id="130" name="フローチャート : 判断 129"/>
        <xdr:cNvSpPr/>
      </xdr:nvSpPr>
      <xdr:spPr>
        <a:xfrm>
          <a:off x="1079500" y="99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107412</xdr:rowOff>
    </xdr:from>
    <xdr:ext cx="534377" cy="259045"/>
    <xdr:sp macro="" textlink="">
      <xdr:nvSpPr>
        <xdr:cNvPr id="131" name="テキスト ボックス 130"/>
        <xdr:cNvSpPr txBox="1"/>
      </xdr:nvSpPr>
      <xdr:spPr>
        <a:xfrm>
          <a:off x="863111" y="10051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78,958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114636</xdr:rowOff>
    </xdr:from>
    <xdr:to>
      <xdr:col>6</xdr:col>
      <xdr:colOff>561975</xdr:colOff>
      <xdr:row>58</xdr:row>
      <xdr:rowOff>44786</xdr:rowOff>
    </xdr:to>
    <xdr:sp macro="" textlink="">
      <xdr:nvSpPr>
        <xdr:cNvPr id="137" name="円/楕円 136"/>
        <xdr:cNvSpPr/>
      </xdr:nvSpPr>
      <xdr:spPr>
        <a:xfrm>
          <a:off x="4584700" y="988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137513</xdr:rowOff>
    </xdr:from>
    <xdr:ext cx="599010" cy="259045"/>
    <xdr:sp macro="" textlink="">
      <xdr:nvSpPr>
        <xdr:cNvPr id="138" name="総務費該当値テキスト"/>
        <xdr:cNvSpPr txBox="1"/>
      </xdr:nvSpPr>
      <xdr:spPr>
        <a:xfrm>
          <a:off x="4686300" y="9738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116,490</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150708</xdr:rowOff>
    </xdr:from>
    <xdr:to>
      <xdr:col>5</xdr:col>
      <xdr:colOff>409575</xdr:colOff>
      <xdr:row>58</xdr:row>
      <xdr:rowOff>80858</xdr:rowOff>
    </xdr:to>
    <xdr:sp macro="" textlink="">
      <xdr:nvSpPr>
        <xdr:cNvPr id="139" name="円/楕円 138"/>
        <xdr:cNvSpPr/>
      </xdr:nvSpPr>
      <xdr:spPr>
        <a:xfrm>
          <a:off x="3746500" y="992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97385</xdr:rowOff>
    </xdr:from>
    <xdr:ext cx="534377" cy="259045"/>
    <xdr:sp macro="" textlink="">
      <xdr:nvSpPr>
        <xdr:cNvPr id="140" name="テキスト ボックス 139"/>
        <xdr:cNvSpPr txBox="1"/>
      </xdr:nvSpPr>
      <xdr:spPr>
        <a:xfrm>
          <a:off x="3530111" y="9698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97,555</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118411</xdr:rowOff>
    </xdr:from>
    <xdr:to>
      <xdr:col>4</xdr:col>
      <xdr:colOff>206375</xdr:colOff>
      <xdr:row>58</xdr:row>
      <xdr:rowOff>48561</xdr:rowOff>
    </xdr:to>
    <xdr:sp macro="" textlink="">
      <xdr:nvSpPr>
        <xdr:cNvPr id="141" name="円/楕円 140"/>
        <xdr:cNvSpPr/>
      </xdr:nvSpPr>
      <xdr:spPr>
        <a:xfrm>
          <a:off x="2857500" y="9891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65088</xdr:rowOff>
    </xdr:from>
    <xdr:ext cx="599010" cy="259045"/>
    <xdr:sp macro="" textlink="">
      <xdr:nvSpPr>
        <xdr:cNvPr id="142" name="テキスト ボックス 141"/>
        <xdr:cNvSpPr txBox="1"/>
      </xdr:nvSpPr>
      <xdr:spPr>
        <a:xfrm>
          <a:off x="2608794" y="9666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114,509</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142838</xdr:rowOff>
    </xdr:from>
    <xdr:to>
      <xdr:col>3</xdr:col>
      <xdr:colOff>3175</xdr:colOff>
      <xdr:row>58</xdr:row>
      <xdr:rowOff>72988</xdr:rowOff>
    </xdr:to>
    <xdr:sp macro="" textlink="">
      <xdr:nvSpPr>
        <xdr:cNvPr id="143" name="円/楕円 142"/>
        <xdr:cNvSpPr/>
      </xdr:nvSpPr>
      <xdr:spPr>
        <a:xfrm>
          <a:off x="1968500" y="9915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64115</xdr:rowOff>
    </xdr:from>
    <xdr:ext cx="599010" cy="259045"/>
    <xdr:sp macro="" textlink="">
      <xdr:nvSpPr>
        <xdr:cNvPr id="144" name="テキスト ボックス 143"/>
        <xdr:cNvSpPr txBox="1"/>
      </xdr:nvSpPr>
      <xdr:spPr>
        <a:xfrm>
          <a:off x="1719794" y="10008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101,686</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101422</xdr:rowOff>
    </xdr:from>
    <xdr:to>
      <xdr:col>1</xdr:col>
      <xdr:colOff>485775</xdr:colOff>
      <xdr:row>58</xdr:row>
      <xdr:rowOff>31572</xdr:rowOff>
    </xdr:to>
    <xdr:sp macro="" textlink="">
      <xdr:nvSpPr>
        <xdr:cNvPr id="145" name="円/楕円 144"/>
        <xdr:cNvSpPr/>
      </xdr:nvSpPr>
      <xdr:spPr>
        <a:xfrm>
          <a:off x="1079500" y="987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48099</xdr:rowOff>
    </xdr:from>
    <xdr:ext cx="599010" cy="259045"/>
    <xdr:sp macro="" textlink="">
      <xdr:nvSpPr>
        <xdr:cNvPr id="146" name="テキスト ボックス 145"/>
        <xdr:cNvSpPr txBox="1"/>
      </xdr:nvSpPr>
      <xdr:spPr>
        <a:xfrm>
          <a:off x="830794" y="96492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123,427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154,827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127036</xdr:rowOff>
    </xdr:from>
    <xdr:to>
      <xdr:col>6</xdr:col>
      <xdr:colOff>510540</xdr:colOff>
      <xdr:row>78</xdr:row>
      <xdr:rowOff>169166</xdr:rowOff>
    </xdr:to>
    <xdr:cxnSp macro="">
      <xdr:nvCxnSpPr>
        <xdr:cNvPr id="171" name="直線コネクタ 170"/>
        <xdr:cNvCxnSpPr/>
      </xdr:nvCxnSpPr>
      <xdr:spPr>
        <a:xfrm flipV="1">
          <a:off x="4633595" y="12128536"/>
          <a:ext cx="1270" cy="1413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1543</xdr:rowOff>
    </xdr:from>
    <xdr:ext cx="599010" cy="259045"/>
    <xdr:sp macro="" textlink="">
      <xdr:nvSpPr>
        <xdr:cNvPr id="172" name="民生費最小値テキスト"/>
        <xdr:cNvSpPr txBox="1"/>
      </xdr:nvSpPr>
      <xdr:spPr>
        <a:xfrm>
          <a:off x="4686300" y="13546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106,133</a:t>
          </a:r>
          <a:endParaRPr kumimoji="1" lang="ja-JP" altLang="en-US" sz="1000" b="1">
            <a:latin typeface="ＭＳ Ｐゴシック"/>
          </a:endParaRPr>
        </a:p>
      </xdr:txBody>
    </xdr:sp>
    <xdr:clientData/>
  </xdr:oneCellAnchor>
  <xdr:twoCellAnchor>
    <xdr:from>
      <xdr:col>6</xdr:col>
      <xdr:colOff>422275</xdr:colOff>
      <xdr:row>78</xdr:row>
      <xdr:rowOff>169166</xdr:rowOff>
    </xdr:from>
    <xdr:to>
      <xdr:col>6</xdr:col>
      <xdr:colOff>600075</xdr:colOff>
      <xdr:row>78</xdr:row>
      <xdr:rowOff>169166</xdr:rowOff>
    </xdr:to>
    <xdr:cxnSp macro="">
      <xdr:nvCxnSpPr>
        <xdr:cNvPr id="173" name="直線コネクタ 172"/>
        <xdr:cNvCxnSpPr/>
      </xdr:nvCxnSpPr>
      <xdr:spPr>
        <a:xfrm>
          <a:off x="4546600" y="13542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73713</xdr:rowOff>
    </xdr:from>
    <xdr:ext cx="599010" cy="259045"/>
    <xdr:sp macro="" textlink="">
      <xdr:nvSpPr>
        <xdr:cNvPr id="174" name="民生費最大値テキスト"/>
        <xdr:cNvSpPr txBox="1"/>
      </xdr:nvSpPr>
      <xdr:spPr>
        <a:xfrm>
          <a:off x="4686300" y="11903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291,662</a:t>
          </a:r>
          <a:endParaRPr kumimoji="1" lang="ja-JP" altLang="en-US" sz="1000" b="1">
            <a:latin typeface="ＭＳ Ｐゴシック"/>
          </a:endParaRPr>
        </a:p>
      </xdr:txBody>
    </xdr:sp>
    <xdr:clientData/>
  </xdr:oneCellAnchor>
  <xdr:twoCellAnchor>
    <xdr:from>
      <xdr:col>6</xdr:col>
      <xdr:colOff>422275</xdr:colOff>
      <xdr:row>70</xdr:row>
      <xdr:rowOff>127036</xdr:rowOff>
    </xdr:from>
    <xdr:to>
      <xdr:col>6</xdr:col>
      <xdr:colOff>600075</xdr:colOff>
      <xdr:row>70</xdr:row>
      <xdr:rowOff>127036</xdr:rowOff>
    </xdr:to>
    <xdr:cxnSp macro="">
      <xdr:nvCxnSpPr>
        <xdr:cNvPr id="175" name="直線コネクタ 174"/>
        <xdr:cNvCxnSpPr/>
      </xdr:nvCxnSpPr>
      <xdr:spPr>
        <a:xfrm>
          <a:off x="4546600" y="1212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55721</xdr:rowOff>
    </xdr:from>
    <xdr:to>
      <xdr:col>6</xdr:col>
      <xdr:colOff>511175</xdr:colOff>
      <xdr:row>76</xdr:row>
      <xdr:rowOff>82969</xdr:rowOff>
    </xdr:to>
    <xdr:cxnSp macro="">
      <xdr:nvCxnSpPr>
        <xdr:cNvPr id="176" name="直線コネクタ 175"/>
        <xdr:cNvCxnSpPr/>
      </xdr:nvCxnSpPr>
      <xdr:spPr>
        <a:xfrm>
          <a:off x="3797300" y="13085921"/>
          <a:ext cx="838200" cy="27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9272</xdr:rowOff>
    </xdr:from>
    <xdr:ext cx="599010" cy="259045"/>
    <xdr:sp macro="" textlink="">
      <xdr:nvSpPr>
        <xdr:cNvPr id="177" name="民生費平均値テキスト"/>
        <xdr:cNvSpPr txBox="1"/>
      </xdr:nvSpPr>
      <xdr:spPr>
        <a:xfrm>
          <a:off x="4686300" y="128680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168,452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157846</xdr:rowOff>
    </xdr:from>
    <xdr:to>
      <xdr:col>6</xdr:col>
      <xdr:colOff>561975</xdr:colOff>
      <xdr:row>76</xdr:row>
      <xdr:rowOff>87996</xdr:rowOff>
    </xdr:to>
    <xdr:sp macro="" textlink="">
      <xdr:nvSpPr>
        <xdr:cNvPr id="178" name="フローチャート : 判断 177"/>
        <xdr:cNvSpPr/>
      </xdr:nvSpPr>
      <xdr:spPr>
        <a:xfrm>
          <a:off x="4584700" y="1301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55721</xdr:rowOff>
    </xdr:from>
    <xdr:to>
      <xdr:col>5</xdr:col>
      <xdr:colOff>358775</xdr:colOff>
      <xdr:row>76</xdr:row>
      <xdr:rowOff>142450</xdr:rowOff>
    </xdr:to>
    <xdr:cxnSp macro="">
      <xdr:nvCxnSpPr>
        <xdr:cNvPr id="179" name="直線コネクタ 178"/>
        <xdr:cNvCxnSpPr/>
      </xdr:nvCxnSpPr>
      <xdr:spPr>
        <a:xfrm flipV="1">
          <a:off x="2908300" y="13085921"/>
          <a:ext cx="889000" cy="86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43439</xdr:rowOff>
    </xdr:from>
    <xdr:to>
      <xdr:col>5</xdr:col>
      <xdr:colOff>409575</xdr:colOff>
      <xdr:row>76</xdr:row>
      <xdr:rowOff>145039</xdr:rowOff>
    </xdr:to>
    <xdr:sp macro="" textlink="">
      <xdr:nvSpPr>
        <xdr:cNvPr id="180" name="フローチャート : 判断 179"/>
        <xdr:cNvSpPr/>
      </xdr:nvSpPr>
      <xdr:spPr>
        <a:xfrm>
          <a:off x="3746500" y="1307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136166</xdr:rowOff>
    </xdr:from>
    <xdr:ext cx="599010" cy="259045"/>
    <xdr:sp macro="" textlink="">
      <xdr:nvSpPr>
        <xdr:cNvPr id="181" name="テキスト ボックス 180"/>
        <xdr:cNvSpPr txBox="1"/>
      </xdr:nvSpPr>
      <xdr:spPr>
        <a:xfrm>
          <a:off x="3497794" y="13166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160,966</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142450</xdr:rowOff>
    </xdr:from>
    <xdr:to>
      <xdr:col>4</xdr:col>
      <xdr:colOff>155575</xdr:colOff>
      <xdr:row>76</xdr:row>
      <xdr:rowOff>166317</xdr:rowOff>
    </xdr:to>
    <xdr:cxnSp macro="">
      <xdr:nvCxnSpPr>
        <xdr:cNvPr id="182" name="直線コネクタ 181"/>
        <xdr:cNvCxnSpPr/>
      </xdr:nvCxnSpPr>
      <xdr:spPr>
        <a:xfrm flipV="1">
          <a:off x="2019300" y="13172650"/>
          <a:ext cx="889000" cy="23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70543</xdr:rowOff>
    </xdr:from>
    <xdr:to>
      <xdr:col>4</xdr:col>
      <xdr:colOff>206375</xdr:colOff>
      <xdr:row>77</xdr:row>
      <xdr:rowOff>693</xdr:rowOff>
    </xdr:to>
    <xdr:sp macro="" textlink="">
      <xdr:nvSpPr>
        <xdr:cNvPr id="183" name="フローチャート : 判断 182"/>
        <xdr:cNvSpPr/>
      </xdr:nvSpPr>
      <xdr:spPr>
        <a:xfrm>
          <a:off x="2857500" y="1310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17221</xdr:rowOff>
    </xdr:from>
    <xdr:ext cx="599010" cy="259045"/>
    <xdr:sp macro="" textlink="">
      <xdr:nvSpPr>
        <xdr:cNvPr id="184" name="テキスト ボックス 183"/>
        <xdr:cNvSpPr txBox="1"/>
      </xdr:nvSpPr>
      <xdr:spPr>
        <a:xfrm>
          <a:off x="2608794" y="12875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157,409</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166317</xdr:rowOff>
    </xdr:from>
    <xdr:to>
      <xdr:col>2</xdr:col>
      <xdr:colOff>638175</xdr:colOff>
      <xdr:row>77</xdr:row>
      <xdr:rowOff>4324</xdr:rowOff>
    </xdr:to>
    <xdr:cxnSp macro="">
      <xdr:nvCxnSpPr>
        <xdr:cNvPr id="185" name="直線コネクタ 184"/>
        <xdr:cNvCxnSpPr/>
      </xdr:nvCxnSpPr>
      <xdr:spPr>
        <a:xfrm flipV="1">
          <a:off x="1130300" y="13196517"/>
          <a:ext cx="889000" cy="9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90698</xdr:rowOff>
    </xdr:from>
    <xdr:to>
      <xdr:col>3</xdr:col>
      <xdr:colOff>3175</xdr:colOff>
      <xdr:row>77</xdr:row>
      <xdr:rowOff>20848</xdr:rowOff>
    </xdr:to>
    <xdr:sp macro="" textlink="">
      <xdr:nvSpPr>
        <xdr:cNvPr id="186" name="フローチャート : 判断 185"/>
        <xdr:cNvSpPr/>
      </xdr:nvSpPr>
      <xdr:spPr>
        <a:xfrm>
          <a:off x="1968500" y="13120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37375</xdr:rowOff>
    </xdr:from>
    <xdr:ext cx="599010" cy="259045"/>
    <xdr:sp macro="" textlink="">
      <xdr:nvSpPr>
        <xdr:cNvPr id="187" name="テキスト ボックス 186"/>
        <xdr:cNvSpPr txBox="1"/>
      </xdr:nvSpPr>
      <xdr:spPr>
        <a:xfrm>
          <a:off x="1719794" y="12896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154,764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76076</xdr:rowOff>
    </xdr:from>
    <xdr:to>
      <xdr:col>1</xdr:col>
      <xdr:colOff>485775</xdr:colOff>
      <xdr:row>77</xdr:row>
      <xdr:rowOff>6226</xdr:rowOff>
    </xdr:to>
    <xdr:sp macro="" textlink="">
      <xdr:nvSpPr>
        <xdr:cNvPr id="188" name="フローチャート : 判断 187"/>
        <xdr:cNvSpPr/>
      </xdr:nvSpPr>
      <xdr:spPr>
        <a:xfrm>
          <a:off x="1079500" y="1310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22752</xdr:rowOff>
    </xdr:from>
    <xdr:ext cx="599010" cy="259045"/>
    <xdr:sp macro="" textlink="">
      <xdr:nvSpPr>
        <xdr:cNvPr id="189" name="テキスト ボックス 188"/>
        <xdr:cNvSpPr txBox="1"/>
      </xdr:nvSpPr>
      <xdr:spPr>
        <a:xfrm>
          <a:off x="830794" y="128815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156,683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32169</xdr:rowOff>
    </xdr:from>
    <xdr:to>
      <xdr:col>6</xdr:col>
      <xdr:colOff>561975</xdr:colOff>
      <xdr:row>76</xdr:row>
      <xdr:rowOff>133769</xdr:rowOff>
    </xdr:to>
    <xdr:sp macro="" textlink="">
      <xdr:nvSpPr>
        <xdr:cNvPr id="195" name="円/楕円 194"/>
        <xdr:cNvSpPr/>
      </xdr:nvSpPr>
      <xdr:spPr>
        <a:xfrm>
          <a:off x="4584700" y="13062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10596</xdr:rowOff>
    </xdr:from>
    <xdr:ext cx="599010" cy="259045"/>
    <xdr:sp macro="" textlink="">
      <xdr:nvSpPr>
        <xdr:cNvPr id="196" name="民生費該当値テキスト"/>
        <xdr:cNvSpPr txBox="1"/>
      </xdr:nvSpPr>
      <xdr:spPr>
        <a:xfrm>
          <a:off x="4686300" y="13040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162,445</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4921</xdr:rowOff>
    </xdr:from>
    <xdr:to>
      <xdr:col>5</xdr:col>
      <xdr:colOff>409575</xdr:colOff>
      <xdr:row>76</xdr:row>
      <xdr:rowOff>106521</xdr:rowOff>
    </xdr:to>
    <xdr:sp macro="" textlink="">
      <xdr:nvSpPr>
        <xdr:cNvPr id="197" name="円/楕円 196"/>
        <xdr:cNvSpPr/>
      </xdr:nvSpPr>
      <xdr:spPr>
        <a:xfrm>
          <a:off x="3746500" y="13035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123047</xdr:rowOff>
    </xdr:from>
    <xdr:ext cx="599010" cy="259045"/>
    <xdr:sp macro="" textlink="">
      <xdr:nvSpPr>
        <xdr:cNvPr id="198" name="テキスト ボックス 197"/>
        <xdr:cNvSpPr txBox="1"/>
      </xdr:nvSpPr>
      <xdr:spPr>
        <a:xfrm>
          <a:off x="3497794" y="12810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166,021</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91650</xdr:rowOff>
    </xdr:from>
    <xdr:to>
      <xdr:col>4</xdr:col>
      <xdr:colOff>206375</xdr:colOff>
      <xdr:row>77</xdr:row>
      <xdr:rowOff>21800</xdr:rowOff>
    </xdr:to>
    <xdr:sp macro="" textlink="">
      <xdr:nvSpPr>
        <xdr:cNvPr id="199" name="円/楕円 198"/>
        <xdr:cNvSpPr/>
      </xdr:nvSpPr>
      <xdr:spPr>
        <a:xfrm>
          <a:off x="2857500" y="1312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12927</xdr:rowOff>
    </xdr:from>
    <xdr:ext cx="599010" cy="259045"/>
    <xdr:sp macro="" textlink="">
      <xdr:nvSpPr>
        <xdr:cNvPr id="200" name="テキスト ボックス 199"/>
        <xdr:cNvSpPr txBox="1"/>
      </xdr:nvSpPr>
      <xdr:spPr>
        <a:xfrm>
          <a:off x="2608794" y="13214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154,639</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115517</xdr:rowOff>
    </xdr:from>
    <xdr:to>
      <xdr:col>3</xdr:col>
      <xdr:colOff>3175</xdr:colOff>
      <xdr:row>77</xdr:row>
      <xdr:rowOff>45667</xdr:rowOff>
    </xdr:to>
    <xdr:sp macro="" textlink="">
      <xdr:nvSpPr>
        <xdr:cNvPr id="201" name="円/楕円 200"/>
        <xdr:cNvSpPr/>
      </xdr:nvSpPr>
      <xdr:spPr>
        <a:xfrm>
          <a:off x="1968500" y="1314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36794</xdr:rowOff>
    </xdr:from>
    <xdr:ext cx="599010" cy="259045"/>
    <xdr:sp macro="" textlink="">
      <xdr:nvSpPr>
        <xdr:cNvPr id="202" name="テキスト ボックス 201"/>
        <xdr:cNvSpPr txBox="1"/>
      </xdr:nvSpPr>
      <xdr:spPr>
        <a:xfrm>
          <a:off x="1719794" y="13238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151,507</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124974</xdr:rowOff>
    </xdr:from>
    <xdr:to>
      <xdr:col>1</xdr:col>
      <xdr:colOff>485775</xdr:colOff>
      <xdr:row>77</xdr:row>
      <xdr:rowOff>55124</xdr:rowOff>
    </xdr:to>
    <xdr:sp macro="" textlink="">
      <xdr:nvSpPr>
        <xdr:cNvPr id="203" name="円/楕円 202"/>
        <xdr:cNvSpPr/>
      </xdr:nvSpPr>
      <xdr:spPr>
        <a:xfrm>
          <a:off x="1079500" y="13155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46251</xdr:rowOff>
    </xdr:from>
    <xdr:ext cx="599010" cy="259045"/>
    <xdr:sp macro="" textlink="">
      <xdr:nvSpPr>
        <xdr:cNvPr id="204" name="テキスト ボックス 203"/>
        <xdr:cNvSpPr txBox="1"/>
      </xdr:nvSpPr>
      <xdr:spPr>
        <a:xfrm>
          <a:off x="830794" y="13247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150,266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45,843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6" name="テキスト ボックス 215"/>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12827</xdr:rowOff>
    </xdr:from>
    <xdr:to>
      <xdr:col>6</xdr:col>
      <xdr:colOff>510540</xdr:colOff>
      <xdr:row>98</xdr:row>
      <xdr:rowOff>33880</xdr:rowOff>
    </xdr:to>
    <xdr:cxnSp macro="">
      <xdr:nvCxnSpPr>
        <xdr:cNvPr id="230" name="直線コネクタ 229"/>
        <xdr:cNvCxnSpPr/>
      </xdr:nvCxnSpPr>
      <xdr:spPr>
        <a:xfrm flipV="1">
          <a:off x="4633595" y="15443327"/>
          <a:ext cx="1270" cy="1392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37707</xdr:rowOff>
    </xdr:from>
    <xdr:ext cx="534377" cy="259045"/>
    <xdr:sp macro="" textlink="">
      <xdr:nvSpPr>
        <xdr:cNvPr id="231" name="衛生費最小値テキスト"/>
        <xdr:cNvSpPr txBox="1"/>
      </xdr:nvSpPr>
      <xdr:spPr>
        <a:xfrm>
          <a:off x="4686300" y="1683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21,721</a:t>
          </a:r>
          <a:endParaRPr kumimoji="1" lang="ja-JP" altLang="en-US" sz="1000" b="1">
            <a:latin typeface="ＭＳ Ｐゴシック"/>
          </a:endParaRPr>
        </a:p>
      </xdr:txBody>
    </xdr:sp>
    <xdr:clientData/>
  </xdr:oneCellAnchor>
  <xdr:twoCellAnchor>
    <xdr:from>
      <xdr:col>6</xdr:col>
      <xdr:colOff>422275</xdr:colOff>
      <xdr:row>98</xdr:row>
      <xdr:rowOff>33880</xdr:rowOff>
    </xdr:from>
    <xdr:to>
      <xdr:col>6</xdr:col>
      <xdr:colOff>600075</xdr:colOff>
      <xdr:row>98</xdr:row>
      <xdr:rowOff>33880</xdr:rowOff>
    </xdr:to>
    <xdr:cxnSp macro="">
      <xdr:nvCxnSpPr>
        <xdr:cNvPr id="232" name="直線コネクタ 231"/>
        <xdr:cNvCxnSpPr/>
      </xdr:nvCxnSpPr>
      <xdr:spPr>
        <a:xfrm>
          <a:off x="4546600" y="1683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130954</xdr:rowOff>
    </xdr:from>
    <xdr:ext cx="599010" cy="259045"/>
    <xdr:sp macro="" textlink="">
      <xdr:nvSpPr>
        <xdr:cNvPr id="233" name="衛生費最大値テキスト"/>
        <xdr:cNvSpPr txBox="1"/>
      </xdr:nvSpPr>
      <xdr:spPr>
        <a:xfrm>
          <a:off x="4686300" y="15218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149,655</a:t>
          </a:r>
          <a:endParaRPr kumimoji="1" lang="ja-JP" altLang="en-US" sz="1000" b="1">
            <a:latin typeface="ＭＳ Ｐゴシック"/>
          </a:endParaRPr>
        </a:p>
      </xdr:txBody>
    </xdr:sp>
    <xdr:clientData/>
  </xdr:oneCellAnchor>
  <xdr:twoCellAnchor>
    <xdr:from>
      <xdr:col>6</xdr:col>
      <xdr:colOff>422275</xdr:colOff>
      <xdr:row>90</xdr:row>
      <xdr:rowOff>12827</xdr:rowOff>
    </xdr:from>
    <xdr:to>
      <xdr:col>6</xdr:col>
      <xdr:colOff>600075</xdr:colOff>
      <xdr:row>90</xdr:row>
      <xdr:rowOff>12827</xdr:rowOff>
    </xdr:to>
    <xdr:cxnSp macro="">
      <xdr:nvCxnSpPr>
        <xdr:cNvPr id="234" name="直線コネクタ 233"/>
        <xdr:cNvCxnSpPr/>
      </xdr:nvCxnSpPr>
      <xdr:spPr>
        <a:xfrm>
          <a:off x="4546600" y="15443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29863</xdr:rowOff>
    </xdr:from>
    <xdr:to>
      <xdr:col>6</xdr:col>
      <xdr:colOff>511175</xdr:colOff>
      <xdr:row>97</xdr:row>
      <xdr:rowOff>57708</xdr:rowOff>
    </xdr:to>
    <xdr:cxnSp macro="">
      <xdr:nvCxnSpPr>
        <xdr:cNvPr id="235" name="直線コネクタ 234"/>
        <xdr:cNvCxnSpPr/>
      </xdr:nvCxnSpPr>
      <xdr:spPr>
        <a:xfrm>
          <a:off x="3797300" y="16660513"/>
          <a:ext cx="838200" cy="27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27064</xdr:rowOff>
    </xdr:from>
    <xdr:ext cx="534377" cy="259045"/>
    <xdr:sp macro="" textlink="">
      <xdr:nvSpPr>
        <xdr:cNvPr id="236" name="衛生費平均値テキスト"/>
        <xdr:cNvSpPr txBox="1"/>
      </xdr:nvSpPr>
      <xdr:spPr>
        <a:xfrm>
          <a:off x="4686300" y="163148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4187</xdr:rowOff>
    </xdr:from>
    <xdr:to>
      <xdr:col>6</xdr:col>
      <xdr:colOff>561975</xdr:colOff>
      <xdr:row>96</xdr:row>
      <xdr:rowOff>105787</xdr:rowOff>
    </xdr:to>
    <xdr:sp macro="" textlink="">
      <xdr:nvSpPr>
        <xdr:cNvPr id="237" name="フローチャート : 判断 236"/>
        <xdr:cNvSpPr/>
      </xdr:nvSpPr>
      <xdr:spPr>
        <a:xfrm>
          <a:off x="4584700" y="16463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134486</xdr:rowOff>
    </xdr:from>
    <xdr:to>
      <xdr:col>5</xdr:col>
      <xdr:colOff>358775</xdr:colOff>
      <xdr:row>97</xdr:row>
      <xdr:rowOff>29863</xdr:rowOff>
    </xdr:to>
    <xdr:cxnSp macro="">
      <xdr:nvCxnSpPr>
        <xdr:cNvPr id="238" name="直線コネクタ 237"/>
        <xdr:cNvCxnSpPr/>
      </xdr:nvCxnSpPr>
      <xdr:spPr>
        <a:xfrm>
          <a:off x="2908300" y="16593686"/>
          <a:ext cx="889000" cy="66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16565</xdr:rowOff>
    </xdr:from>
    <xdr:to>
      <xdr:col>5</xdr:col>
      <xdr:colOff>409575</xdr:colOff>
      <xdr:row>96</xdr:row>
      <xdr:rowOff>118165</xdr:rowOff>
    </xdr:to>
    <xdr:sp macro="" textlink="">
      <xdr:nvSpPr>
        <xdr:cNvPr id="239" name="フローチャート : 判断 238"/>
        <xdr:cNvSpPr/>
      </xdr:nvSpPr>
      <xdr:spPr>
        <a:xfrm>
          <a:off x="3746500" y="1647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134692</xdr:rowOff>
    </xdr:from>
    <xdr:ext cx="534377" cy="259045"/>
    <xdr:sp macro="" textlink="">
      <xdr:nvSpPr>
        <xdr:cNvPr id="240" name="テキスト ボックス 239"/>
        <xdr:cNvSpPr txBox="1"/>
      </xdr:nvSpPr>
      <xdr:spPr>
        <a:xfrm>
          <a:off x="3530111" y="1625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50,145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112333</xdr:rowOff>
    </xdr:from>
    <xdr:to>
      <xdr:col>4</xdr:col>
      <xdr:colOff>155575</xdr:colOff>
      <xdr:row>96</xdr:row>
      <xdr:rowOff>134486</xdr:rowOff>
    </xdr:to>
    <xdr:cxnSp macro="">
      <xdr:nvCxnSpPr>
        <xdr:cNvPr id="241" name="直線コネクタ 240"/>
        <xdr:cNvCxnSpPr/>
      </xdr:nvCxnSpPr>
      <xdr:spPr>
        <a:xfrm>
          <a:off x="2019300" y="16571533"/>
          <a:ext cx="889000" cy="22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53434</xdr:rowOff>
    </xdr:from>
    <xdr:to>
      <xdr:col>4</xdr:col>
      <xdr:colOff>206375</xdr:colOff>
      <xdr:row>96</xdr:row>
      <xdr:rowOff>155034</xdr:rowOff>
    </xdr:to>
    <xdr:sp macro="" textlink="">
      <xdr:nvSpPr>
        <xdr:cNvPr id="242" name="フローチャート : 判断 241"/>
        <xdr:cNvSpPr/>
      </xdr:nvSpPr>
      <xdr:spPr>
        <a:xfrm>
          <a:off x="2857500" y="1651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111</xdr:rowOff>
    </xdr:from>
    <xdr:ext cx="534377" cy="259045"/>
    <xdr:sp macro="" textlink="">
      <xdr:nvSpPr>
        <xdr:cNvPr id="243" name="テキスト ボックス 242"/>
        <xdr:cNvSpPr txBox="1"/>
      </xdr:nvSpPr>
      <xdr:spPr>
        <a:xfrm>
          <a:off x="2641111" y="1628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46,758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112333</xdr:rowOff>
    </xdr:from>
    <xdr:to>
      <xdr:col>2</xdr:col>
      <xdr:colOff>638175</xdr:colOff>
      <xdr:row>97</xdr:row>
      <xdr:rowOff>52767</xdr:rowOff>
    </xdr:to>
    <xdr:cxnSp macro="">
      <xdr:nvCxnSpPr>
        <xdr:cNvPr id="244" name="直線コネクタ 243"/>
        <xdr:cNvCxnSpPr/>
      </xdr:nvCxnSpPr>
      <xdr:spPr>
        <a:xfrm flipV="1">
          <a:off x="1130300" y="16571533"/>
          <a:ext cx="889000" cy="111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59051</xdr:rowOff>
    </xdr:from>
    <xdr:to>
      <xdr:col>3</xdr:col>
      <xdr:colOff>3175</xdr:colOff>
      <xdr:row>96</xdr:row>
      <xdr:rowOff>160651</xdr:rowOff>
    </xdr:to>
    <xdr:sp macro="" textlink="">
      <xdr:nvSpPr>
        <xdr:cNvPr id="245" name="フローチャート : 判断 244"/>
        <xdr:cNvSpPr/>
      </xdr:nvSpPr>
      <xdr:spPr>
        <a:xfrm>
          <a:off x="1968500" y="1651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5728</xdr:rowOff>
    </xdr:from>
    <xdr:ext cx="534377" cy="259045"/>
    <xdr:sp macro="" textlink="">
      <xdr:nvSpPr>
        <xdr:cNvPr id="246" name="テキスト ボックス 245"/>
        <xdr:cNvSpPr txBox="1"/>
      </xdr:nvSpPr>
      <xdr:spPr>
        <a:xfrm>
          <a:off x="1752111" y="16293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46,242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57843</xdr:rowOff>
    </xdr:from>
    <xdr:to>
      <xdr:col>1</xdr:col>
      <xdr:colOff>485775</xdr:colOff>
      <xdr:row>96</xdr:row>
      <xdr:rowOff>159443</xdr:rowOff>
    </xdr:to>
    <xdr:sp macro="" textlink="">
      <xdr:nvSpPr>
        <xdr:cNvPr id="247" name="フローチャート : 判断 246"/>
        <xdr:cNvSpPr/>
      </xdr:nvSpPr>
      <xdr:spPr>
        <a:xfrm>
          <a:off x="1079500" y="16517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4520</xdr:rowOff>
    </xdr:from>
    <xdr:ext cx="534377" cy="259045"/>
    <xdr:sp macro="" textlink="">
      <xdr:nvSpPr>
        <xdr:cNvPr id="248" name="テキスト ボックス 247"/>
        <xdr:cNvSpPr txBox="1"/>
      </xdr:nvSpPr>
      <xdr:spPr>
        <a:xfrm>
          <a:off x="863111" y="1629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46,353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6908</xdr:rowOff>
    </xdr:from>
    <xdr:to>
      <xdr:col>6</xdr:col>
      <xdr:colOff>561975</xdr:colOff>
      <xdr:row>97</xdr:row>
      <xdr:rowOff>108508</xdr:rowOff>
    </xdr:to>
    <xdr:sp macro="" textlink="">
      <xdr:nvSpPr>
        <xdr:cNvPr id="254" name="円/楕円 253"/>
        <xdr:cNvSpPr/>
      </xdr:nvSpPr>
      <xdr:spPr>
        <a:xfrm>
          <a:off x="4584700" y="1663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156785</xdr:rowOff>
    </xdr:from>
    <xdr:ext cx="534377" cy="259045"/>
    <xdr:sp macro="" textlink="">
      <xdr:nvSpPr>
        <xdr:cNvPr id="255" name="衛生費該当値テキスト"/>
        <xdr:cNvSpPr txBox="1"/>
      </xdr:nvSpPr>
      <xdr:spPr>
        <a:xfrm>
          <a:off x="4686300" y="16615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35,282</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150513</xdr:rowOff>
    </xdr:from>
    <xdr:to>
      <xdr:col>5</xdr:col>
      <xdr:colOff>409575</xdr:colOff>
      <xdr:row>97</xdr:row>
      <xdr:rowOff>80663</xdr:rowOff>
    </xdr:to>
    <xdr:sp macro="" textlink="">
      <xdr:nvSpPr>
        <xdr:cNvPr id="256" name="円/楕円 255"/>
        <xdr:cNvSpPr/>
      </xdr:nvSpPr>
      <xdr:spPr>
        <a:xfrm>
          <a:off x="3746500" y="16609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71790</xdr:rowOff>
    </xdr:from>
    <xdr:ext cx="534377" cy="259045"/>
    <xdr:sp macro="" textlink="">
      <xdr:nvSpPr>
        <xdr:cNvPr id="257" name="テキスト ボックス 256"/>
        <xdr:cNvSpPr txBox="1"/>
      </xdr:nvSpPr>
      <xdr:spPr>
        <a:xfrm>
          <a:off x="3530111" y="16702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37,840</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83686</xdr:rowOff>
    </xdr:from>
    <xdr:to>
      <xdr:col>4</xdr:col>
      <xdr:colOff>206375</xdr:colOff>
      <xdr:row>97</xdr:row>
      <xdr:rowOff>13836</xdr:rowOff>
    </xdr:to>
    <xdr:sp macro="" textlink="">
      <xdr:nvSpPr>
        <xdr:cNvPr id="258" name="円/楕円 257"/>
        <xdr:cNvSpPr/>
      </xdr:nvSpPr>
      <xdr:spPr>
        <a:xfrm>
          <a:off x="2857500" y="1654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4963</xdr:rowOff>
    </xdr:from>
    <xdr:ext cx="534377" cy="259045"/>
    <xdr:sp macro="" textlink="">
      <xdr:nvSpPr>
        <xdr:cNvPr id="259" name="テキスト ボックス 258"/>
        <xdr:cNvSpPr txBox="1"/>
      </xdr:nvSpPr>
      <xdr:spPr>
        <a:xfrm>
          <a:off x="2641111" y="16635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43,979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61533</xdr:rowOff>
    </xdr:from>
    <xdr:to>
      <xdr:col>3</xdr:col>
      <xdr:colOff>3175</xdr:colOff>
      <xdr:row>96</xdr:row>
      <xdr:rowOff>163133</xdr:rowOff>
    </xdr:to>
    <xdr:sp macro="" textlink="">
      <xdr:nvSpPr>
        <xdr:cNvPr id="260" name="円/楕円 259"/>
        <xdr:cNvSpPr/>
      </xdr:nvSpPr>
      <xdr:spPr>
        <a:xfrm>
          <a:off x="1968500" y="1652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154260</xdr:rowOff>
    </xdr:from>
    <xdr:ext cx="534377" cy="259045"/>
    <xdr:sp macro="" textlink="">
      <xdr:nvSpPr>
        <xdr:cNvPr id="261" name="テキスト ボックス 260"/>
        <xdr:cNvSpPr txBox="1"/>
      </xdr:nvSpPr>
      <xdr:spPr>
        <a:xfrm>
          <a:off x="1752111" y="16613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46,014</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1967</xdr:rowOff>
    </xdr:from>
    <xdr:to>
      <xdr:col>1</xdr:col>
      <xdr:colOff>485775</xdr:colOff>
      <xdr:row>97</xdr:row>
      <xdr:rowOff>103567</xdr:rowOff>
    </xdr:to>
    <xdr:sp macro="" textlink="">
      <xdr:nvSpPr>
        <xdr:cNvPr id="262" name="円/楕円 261"/>
        <xdr:cNvSpPr/>
      </xdr:nvSpPr>
      <xdr:spPr>
        <a:xfrm>
          <a:off x="1079500" y="16632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94694</xdr:rowOff>
    </xdr:from>
    <xdr:ext cx="534377" cy="259045"/>
    <xdr:sp macro="" textlink="">
      <xdr:nvSpPr>
        <xdr:cNvPr id="263" name="テキスト ボックス 262"/>
        <xdr:cNvSpPr txBox="1"/>
      </xdr:nvSpPr>
      <xdr:spPr>
        <a:xfrm>
          <a:off x="863111" y="16725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35,736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117475</xdr:rowOff>
    </xdr:from>
    <xdr:to>
      <xdr:col>15</xdr:col>
      <xdr:colOff>180340</xdr:colOff>
      <xdr:row>39</xdr:row>
      <xdr:rowOff>44450</xdr:rowOff>
    </xdr:to>
    <xdr:cxnSp macro="">
      <xdr:nvCxnSpPr>
        <xdr:cNvPr id="287" name="直線コネクタ 286"/>
        <xdr:cNvCxnSpPr/>
      </xdr:nvCxnSpPr>
      <xdr:spPr>
        <a:xfrm flipV="1">
          <a:off x="10475595" y="5432425"/>
          <a:ext cx="1270" cy="1298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64152</xdr:rowOff>
    </xdr:from>
    <xdr:ext cx="534377" cy="259045"/>
    <xdr:sp macro="" textlink="">
      <xdr:nvSpPr>
        <xdr:cNvPr id="290" name="労働費最大値テキスト"/>
        <xdr:cNvSpPr txBox="1"/>
      </xdr:nvSpPr>
      <xdr:spPr>
        <a:xfrm>
          <a:off x="10528300" y="520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a:t>
          </a:r>
          <a:endParaRPr kumimoji="1" lang="ja-JP" altLang="en-US" sz="1000" b="1">
            <a:latin typeface="ＭＳ Ｐゴシック"/>
          </a:endParaRPr>
        </a:p>
      </xdr:txBody>
    </xdr:sp>
    <xdr:clientData/>
  </xdr:oneCellAnchor>
  <xdr:twoCellAnchor>
    <xdr:from>
      <xdr:col>15</xdr:col>
      <xdr:colOff>92075</xdr:colOff>
      <xdr:row>31</xdr:row>
      <xdr:rowOff>117475</xdr:rowOff>
    </xdr:from>
    <xdr:to>
      <xdr:col>15</xdr:col>
      <xdr:colOff>269875</xdr:colOff>
      <xdr:row>31</xdr:row>
      <xdr:rowOff>117475</xdr:rowOff>
    </xdr:to>
    <xdr:cxnSp macro="">
      <xdr:nvCxnSpPr>
        <xdr:cNvPr id="291" name="直線コネクタ 290"/>
        <xdr:cNvCxnSpPr/>
      </xdr:nvCxnSpPr>
      <xdr:spPr>
        <a:xfrm>
          <a:off x="10388600" y="5432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29083</xdr:rowOff>
    </xdr:from>
    <xdr:to>
      <xdr:col>15</xdr:col>
      <xdr:colOff>180975</xdr:colOff>
      <xdr:row>38</xdr:row>
      <xdr:rowOff>32004</xdr:rowOff>
    </xdr:to>
    <xdr:cxnSp macro="">
      <xdr:nvCxnSpPr>
        <xdr:cNvPr id="292" name="直線コネクタ 291"/>
        <xdr:cNvCxnSpPr/>
      </xdr:nvCxnSpPr>
      <xdr:spPr>
        <a:xfrm flipV="1">
          <a:off x="9639300" y="6544183"/>
          <a:ext cx="8382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33164</xdr:rowOff>
    </xdr:from>
    <xdr:ext cx="378565" cy="259045"/>
    <xdr:sp macro="" textlink="">
      <xdr:nvSpPr>
        <xdr:cNvPr id="293" name="労働費平均値テキスト"/>
        <xdr:cNvSpPr txBox="1"/>
      </xdr:nvSpPr>
      <xdr:spPr>
        <a:xfrm>
          <a:off x="10528300" y="65482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54737</xdr:rowOff>
    </xdr:from>
    <xdr:to>
      <xdr:col>15</xdr:col>
      <xdr:colOff>231775</xdr:colOff>
      <xdr:row>38</xdr:row>
      <xdr:rowOff>156337</xdr:rowOff>
    </xdr:to>
    <xdr:sp macro="" textlink="">
      <xdr:nvSpPr>
        <xdr:cNvPr id="294" name="フローチャート : 判断 293"/>
        <xdr:cNvSpPr/>
      </xdr:nvSpPr>
      <xdr:spPr>
        <a:xfrm>
          <a:off x="10426700" y="6569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32004</xdr:rowOff>
    </xdr:from>
    <xdr:to>
      <xdr:col>14</xdr:col>
      <xdr:colOff>28575</xdr:colOff>
      <xdr:row>38</xdr:row>
      <xdr:rowOff>65532</xdr:rowOff>
    </xdr:to>
    <xdr:cxnSp macro="">
      <xdr:nvCxnSpPr>
        <xdr:cNvPr id="295" name="直線コネクタ 294"/>
        <xdr:cNvCxnSpPr/>
      </xdr:nvCxnSpPr>
      <xdr:spPr>
        <a:xfrm flipV="1">
          <a:off x="8750300" y="6547104"/>
          <a:ext cx="889000" cy="3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117348</xdr:rowOff>
    </xdr:from>
    <xdr:to>
      <xdr:col>14</xdr:col>
      <xdr:colOff>79375</xdr:colOff>
      <xdr:row>38</xdr:row>
      <xdr:rowOff>47498</xdr:rowOff>
    </xdr:to>
    <xdr:sp macro="" textlink="">
      <xdr:nvSpPr>
        <xdr:cNvPr id="296" name="フローチャート : 判断 295"/>
        <xdr:cNvSpPr/>
      </xdr:nvSpPr>
      <xdr:spPr>
        <a:xfrm>
          <a:off x="9588500" y="646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64025</xdr:rowOff>
    </xdr:from>
    <xdr:ext cx="469744" cy="259045"/>
    <xdr:sp macro="" textlink="">
      <xdr:nvSpPr>
        <xdr:cNvPr id="297" name="テキスト ボックス 296"/>
        <xdr:cNvSpPr txBox="1"/>
      </xdr:nvSpPr>
      <xdr:spPr>
        <a:xfrm>
          <a:off x="9404427" y="6236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2032</xdr:rowOff>
    </xdr:from>
    <xdr:to>
      <xdr:col>12</xdr:col>
      <xdr:colOff>511175</xdr:colOff>
      <xdr:row>38</xdr:row>
      <xdr:rowOff>65532</xdr:rowOff>
    </xdr:to>
    <xdr:cxnSp macro="">
      <xdr:nvCxnSpPr>
        <xdr:cNvPr id="298" name="直線コネクタ 297"/>
        <xdr:cNvCxnSpPr/>
      </xdr:nvCxnSpPr>
      <xdr:spPr>
        <a:xfrm>
          <a:off x="7861300" y="6517132"/>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34798</xdr:rowOff>
    </xdr:from>
    <xdr:to>
      <xdr:col>12</xdr:col>
      <xdr:colOff>561975</xdr:colOff>
      <xdr:row>37</xdr:row>
      <xdr:rowOff>136398</xdr:rowOff>
    </xdr:to>
    <xdr:sp macro="" textlink="">
      <xdr:nvSpPr>
        <xdr:cNvPr id="299" name="フローチャート : 判断 298"/>
        <xdr:cNvSpPr/>
      </xdr:nvSpPr>
      <xdr:spPr>
        <a:xfrm>
          <a:off x="8699500" y="637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152925</xdr:rowOff>
    </xdr:from>
    <xdr:ext cx="469744" cy="259045"/>
    <xdr:sp macro="" textlink="">
      <xdr:nvSpPr>
        <xdr:cNvPr id="300" name="テキスト ボックス 299"/>
        <xdr:cNvSpPr txBox="1"/>
      </xdr:nvSpPr>
      <xdr:spPr>
        <a:xfrm>
          <a:off x="8515427" y="6153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2,376</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20447</xdr:rowOff>
    </xdr:from>
    <xdr:to>
      <xdr:col>11</xdr:col>
      <xdr:colOff>307975</xdr:colOff>
      <xdr:row>38</xdr:row>
      <xdr:rowOff>2032</xdr:rowOff>
    </xdr:to>
    <xdr:cxnSp macro="">
      <xdr:nvCxnSpPr>
        <xdr:cNvPr id="301" name="直線コネクタ 300"/>
        <xdr:cNvCxnSpPr/>
      </xdr:nvCxnSpPr>
      <xdr:spPr>
        <a:xfrm>
          <a:off x="6972300" y="6192647"/>
          <a:ext cx="889000" cy="324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151638</xdr:rowOff>
    </xdr:from>
    <xdr:to>
      <xdr:col>11</xdr:col>
      <xdr:colOff>358775</xdr:colOff>
      <xdr:row>37</xdr:row>
      <xdr:rowOff>81788</xdr:rowOff>
    </xdr:to>
    <xdr:sp macro="" textlink="">
      <xdr:nvSpPr>
        <xdr:cNvPr id="302" name="フローチャート : 判断 301"/>
        <xdr:cNvSpPr/>
      </xdr:nvSpPr>
      <xdr:spPr>
        <a:xfrm>
          <a:off x="7810500" y="6323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98315</xdr:rowOff>
    </xdr:from>
    <xdr:ext cx="469744" cy="259045"/>
    <xdr:sp macro="" textlink="">
      <xdr:nvSpPr>
        <xdr:cNvPr id="303" name="テキスト ボックス 302"/>
        <xdr:cNvSpPr txBox="1"/>
      </xdr:nvSpPr>
      <xdr:spPr>
        <a:xfrm>
          <a:off x="7626427" y="6099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127889</xdr:rowOff>
    </xdr:from>
    <xdr:to>
      <xdr:col>10</xdr:col>
      <xdr:colOff>155575</xdr:colOff>
      <xdr:row>36</xdr:row>
      <xdr:rowOff>58039</xdr:rowOff>
    </xdr:to>
    <xdr:sp macro="" textlink="">
      <xdr:nvSpPr>
        <xdr:cNvPr id="304" name="フローチャート : 判断 303"/>
        <xdr:cNvSpPr/>
      </xdr:nvSpPr>
      <xdr:spPr>
        <a:xfrm>
          <a:off x="6921500" y="612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74566</xdr:rowOff>
    </xdr:from>
    <xdr:ext cx="469744" cy="259045"/>
    <xdr:sp macro="" textlink="">
      <xdr:nvSpPr>
        <xdr:cNvPr id="305" name="テキスト ボックス 304"/>
        <xdr:cNvSpPr txBox="1"/>
      </xdr:nvSpPr>
      <xdr:spPr>
        <a:xfrm>
          <a:off x="6737427" y="590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149733</xdr:rowOff>
    </xdr:from>
    <xdr:to>
      <xdr:col>15</xdr:col>
      <xdr:colOff>231775</xdr:colOff>
      <xdr:row>38</xdr:row>
      <xdr:rowOff>79883</xdr:rowOff>
    </xdr:to>
    <xdr:sp macro="" textlink="">
      <xdr:nvSpPr>
        <xdr:cNvPr id="311" name="円/楕円 310"/>
        <xdr:cNvSpPr/>
      </xdr:nvSpPr>
      <xdr:spPr>
        <a:xfrm>
          <a:off x="10426700" y="6493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1160</xdr:rowOff>
    </xdr:from>
    <xdr:ext cx="469744" cy="259045"/>
    <xdr:sp macro="" textlink="">
      <xdr:nvSpPr>
        <xdr:cNvPr id="312" name="労働費該当値テキスト"/>
        <xdr:cNvSpPr txBox="1"/>
      </xdr:nvSpPr>
      <xdr:spPr>
        <a:xfrm>
          <a:off x="10528300" y="6344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1,471</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152654</xdr:rowOff>
    </xdr:from>
    <xdr:to>
      <xdr:col>14</xdr:col>
      <xdr:colOff>79375</xdr:colOff>
      <xdr:row>38</xdr:row>
      <xdr:rowOff>82804</xdr:rowOff>
    </xdr:to>
    <xdr:sp macro="" textlink="">
      <xdr:nvSpPr>
        <xdr:cNvPr id="313" name="円/楕円 312"/>
        <xdr:cNvSpPr/>
      </xdr:nvSpPr>
      <xdr:spPr>
        <a:xfrm>
          <a:off x="9588500" y="6496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73931</xdr:rowOff>
    </xdr:from>
    <xdr:ext cx="469744" cy="259045"/>
    <xdr:sp macro="" textlink="">
      <xdr:nvSpPr>
        <xdr:cNvPr id="314" name="テキスト ボックス 313"/>
        <xdr:cNvSpPr txBox="1"/>
      </xdr:nvSpPr>
      <xdr:spPr>
        <a:xfrm>
          <a:off x="9404427" y="6589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1,448</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14732</xdr:rowOff>
    </xdr:from>
    <xdr:to>
      <xdr:col>12</xdr:col>
      <xdr:colOff>561975</xdr:colOff>
      <xdr:row>38</xdr:row>
      <xdr:rowOff>116332</xdr:rowOff>
    </xdr:to>
    <xdr:sp macro="" textlink="">
      <xdr:nvSpPr>
        <xdr:cNvPr id="315" name="円/楕円 314"/>
        <xdr:cNvSpPr/>
      </xdr:nvSpPr>
      <xdr:spPr>
        <a:xfrm>
          <a:off x="8699500" y="6529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107459</xdr:rowOff>
    </xdr:from>
    <xdr:ext cx="469744" cy="259045"/>
    <xdr:sp macro="" textlink="">
      <xdr:nvSpPr>
        <xdr:cNvPr id="316" name="テキスト ボックス 315"/>
        <xdr:cNvSpPr txBox="1"/>
      </xdr:nvSpPr>
      <xdr:spPr>
        <a:xfrm>
          <a:off x="8515427" y="662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1,184</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122682</xdr:rowOff>
    </xdr:from>
    <xdr:to>
      <xdr:col>11</xdr:col>
      <xdr:colOff>358775</xdr:colOff>
      <xdr:row>38</xdr:row>
      <xdr:rowOff>52832</xdr:rowOff>
    </xdr:to>
    <xdr:sp macro="" textlink="">
      <xdr:nvSpPr>
        <xdr:cNvPr id="317" name="円/楕円 316"/>
        <xdr:cNvSpPr/>
      </xdr:nvSpPr>
      <xdr:spPr>
        <a:xfrm>
          <a:off x="7810500" y="6466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43959</xdr:rowOff>
    </xdr:from>
    <xdr:ext cx="469744" cy="259045"/>
    <xdr:sp macro="" textlink="">
      <xdr:nvSpPr>
        <xdr:cNvPr id="318" name="テキスト ボックス 317"/>
        <xdr:cNvSpPr txBox="1"/>
      </xdr:nvSpPr>
      <xdr:spPr>
        <a:xfrm>
          <a:off x="7626427" y="6559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1,684</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141097</xdr:rowOff>
    </xdr:from>
    <xdr:to>
      <xdr:col>10</xdr:col>
      <xdr:colOff>155575</xdr:colOff>
      <xdr:row>36</xdr:row>
      <xdr:rowOff>71247</xdr:rowOff>
    </xdr:to>
    <xdr:sp macro="" textlink="">
      <xdr:nvSpPr>
        <xdr:cNvPr id="319" name="円/楕円 318"/>
        <xdr:cNvSpPr/>
      </xdr:nvSpPr>
      <xdr:spPr>
        <a:xfrm>
          <a:off x="6921500" y="6141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62374</xdr:rowOff>
    </xdr:from>
    <xdr:ext cx="469744" cy="259045"/>
    <xdr:sp macro="" textlink="">
      <xdr:nvSpPr>
        <xdr:cNvPr id="320" name="テキスト ボックス 319"/>
        <xdr:cNvSpPr txBox="1"/>
      </xdr:nvSpPr>
      <xdr:spPr>
        <a:xfrm>
          <a:off x="6737427" y="6234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9,373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26607</xdr:rowOff>
    </xdr:from>
    <xdr:to>
      <xdr:col>15</xdr:col>
      <xdr:colOff>180340</xdr:colOff>
      <xdr:row>58</xdr:row>
      <xdr:rowOff>83711</xdr:rowOff>
    </xdr:to>
    <xdr:cxnSp macro="">
      <xdr:nvCxnSpPr>
        <xdr:cNvPr id="342" name="直線コネクタ 341"/>
        <xdr:cNvCxnSpPr/>
      </xdr:nvCxnSpPr>
      <xdr:spPr>
        <a:xfrm flipV="1">
          <a:off x="10475595" y="8599107"/>
          <a:ext cx="1270" cy="142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87538</xdr:rowOff>
    </xdr:from>
    <xdr:ext cx="469744" cy="259045"/>
    <xdr:sp macro="" textlink="">
      <xdr:nvSpPr>
        <xdr:cNvPr id="343" name="農林水産業費最小値テキスト"/>
        <xdr:cNvSpPr txBox="1"/>
      </xdr:nvSpPr>
      <xdr:spPr>
        <a:xfrm>
          <a:off x="10528300" y="10031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6,123</a:t>
          </a:r>
          <a:endParaRPr kumimoji="1" lang="ja-JP" altLang="en-US" sz="1000" b="1">
            <a:latin typeface="ＭＳ Ｐゴシック"/>
          </a:endParaRPr>
        </a:p>
      </xdr:txBody>
    </xdr:sp>
    <xdr:clientData/>
  </xdr:oneCellAnchor>
  <xdr:twoCellAnchor>
    <xdr:from>
      <xdr:col>15</xdr:col>
      <xdr:colOff>92075</xdr:colOff>
      <xdr:row>58</xdr:row>
      <xdr:rowOff>83711</xdr:rowOff>
    </xdr:from>
    <xdr:to>
      <xdr:col>15</xdr:col>
      <xdr:colOff>269875</xdr:colOff>
      <xdr:row>58</xdr:row>
      <xdr:rowOff>83711</xdr:rowOff>
    </xdr:to>
    <xdr:cxnSp macro="">
      <xdr:nvCxnSpPr>
        <xdr:cNvPr id="344" name="直線コネクタ 343"/>
        <xdr:cNvCxnSpPr/>
      </xdr:nvCxnSpPr>
      <xdr:spPr>
        <a:xfrm>
          <a:off x="10388600" y="10027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144734</xdr:rowOff>
    </xdr:from>
    <xdr:ext cx="599010" cy="259045"/>
    <xdr:sp macro="" textlink="">
      <xdr:nvSpPr>
        <xdr:cNvPr id="345" name="農林水産業費最大値テキスト"/>
        <xdr:cNvSpPr txBox="1"/>
      </xdr:nvSpPr>
      <xdr:spPr>
        <a:xfrm>
          <a:off x="10528300" y="8374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162,368</a:t>
          </a:r>
          <a:endParaRPr kumimoji="1" lang="ja-JP" altLang="en-US" sz="1000" b="1">
            <a:latin typeface="ＭＳ Ｐゴシック"/>
          </a:endParaRPr>
        </a:p>
      </xdr:txBody>
    </xdr:sp>
    <xdr:clientData/>
  </xdr:oneCellAnchor>
  <xdr:twoCellAnchor>
    <xdr:from>
      <xdr:col>15</xdr:col>
      <xdr:colOff>92075</xdr:colOff>
      <xdr:row>50</xdr:row>
      <xdr:rowOff>26607</xdr:rowOff>
    </xdr:from>
    <xdr:to>
      <xdr:col>15</xdr:col>
      <xdr:colOff>269875</xdr:colOff>
      <xdr:row>50</xdr:row>
      <xdr:rowOff>26607</xdr:rowOff>
    </xdr:to>
    <xdr:cxnSp macro="">
      <xdr:nvCxnSpPr>
        <xdr:cNvPr id="346" name="直線コネクタ 345"/>
        <xdr:cNvCxnSpPr/>
      </xdr:nvCxnSpPr>
      <xdr:spPr>
        <a:xfrm>
          <a:off x="10388600" y="8599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33620</xdr:rowOff>
    </xdr:from>
    <xdr:to>
      <xdr:col>15</xdr:col>
      <xdr:colOff>180975</xdr:colOff>
      <xdr:row>57</xdr:row>
      <xdr:rowOff>38540</xdr:rowOff>
    </xdr:to>
    <xdr:cxnSp macro="">
      <xdr:nvCxnSpPr>
        <xdr:cNvPr id="347" name="直線コネクタ 346"/>
        <xdr:cNvCxnSpPr/>
      </xdr:nvCxnSpPr>
      <xdr:spPr>
        <a:xfrm>
          <a:off x="9639300" y="9806270"/>
          <a:ext cx="838200" cy="4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159143</xdr:rowOff>
    </xdr:from>
    <xdr:ext cx="534377" cy="259045"/>
    <xdr:sp macro="" textlink="">
      <xdr:nvSpPr>
        <xdr:cNvPr id="348" name="農林水産業費平均値テキスト"/>
        <xdr:cNvSpPr txBox="1"/>
      </xdr:nvSpPr>
      <xdr:spPr>
        <a:xfrm>
          <a:off x="10528300" y="95888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32,320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136266</xdr:rowOff>
    </xdr:from>
    <xdr:to>
      <xdr:col>15</xdr:col>
      <xdr:colOff>231775</xdr:colOff>
      <xdr:row>57</xdr:row>
      <xdr:rowOff>66416</xdr:rowOff>
    </xdr:to>
    <xdr:sp macro="" textlink="">
      <xdr:nvSpPr>
        <xdr:cNvPr id="349" name="フローチャート : 判断 348"/>
        <xdr:cNvSpPr/>
      </xdr:nvSpPr>
      <xdr:spPr>
        <a:xfrm>
          <a:off x="10426700" y="973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33620</xdr:rowOff>
    </xdr:from>
    <xdr:to>
      <xdr:col>14</xdr:col>
      <xdr:colOff>28575</xdr:colOff>
      <xdr:row>57</xdr:row>
      <xdr:rowOff>36318</xdr:rowOff>
    </xdr:to>
    <xdr:cxnSp macro="">
      <xdr:nvCxnSpPr>
        <xdr:cNvPr id="350" name="直線コネクタ 349"/>
        <xdr:cNvCxnSpPr/>
      </xdr:nvCxnSpPr>
      <xdr:spPr>
        <a:xfrm flipV="1">
          <a:off x="8750300" y="9806270"/>
          <a:ext cx="889000" cy="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165215</xdr:rowOff>
    </xdr:from>
    <xdr:to>
      <xdr:col>14</xdr:col>
      <xdr:colOff>79375</xdr:colOff>
      <xdr:row>57</xdr:row>
      <xdr:rowOff>95365</xdr:rowOff>
    </xdr:to>
    <xdr:sp macro="" textlink="">
      <xdr:nvSpPr>
        <xdr:cNvPr id="351" name="フローチャート : 判断 350"/>
        <xdr:cNvSpPr/>
      </xdr:nvSpPr>
      <xdr:spPr>
        <a:xfrm>
          <a:off x="9588500" y="976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86492</xdr:rowOff>
    </xdr:from>
    <xdr:ext cx="534377" cy="259045"/>
    <xdr:sp macro="" textlink="">
      <xdr:nvSpPr>
        <xdr:cNvPr id="352" name="テキスト ボックス 351"/>
        <xdr:cNvSpPr txBox="1"/>
      </xdr:nvSpPr>
      <xdr:spPr>
        <a:xfrm>
          <a:off x="9372111" y="9859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24092</xdr:rowOff>
    </xdr:from>
    <xdr:to>
      <xdr:col>12</xdr:col>
      <xdr:colOff>511175</xdr:colOff>
      <xdr:row>57</xdr:row>
      <xdr:rowOff>36318</xdr:rowOff>
    </xdr:to>
    <xdr:cxnSp macro="">
      <xdr:nvCxnSpPr>
        <xdr:cNvPr id="353" name="直線コネクタ 352"/>
        <xdr:cNvCxnSpPr/>
      </xdr:nvCxnSpPr>
      <xdr:spPr>
        <a:xfrm>
          <a:off x="7861300" y="9796742"/>
          <a:ext cx="889000" cy="12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167026</xdr:rowOff>
    </xdr:from>
    <xdr:to>
      <xdr:col>12</xdr:col>
      <xdr:colOff>561975</xdr:colOff>
      <xdr:row>57</xdr:row>
      <xdr:rowOff>97176</xdr:rowOff>
    </xdr:to>
    <xdr:sp macro="" textlink="">
      <xdr:nvSpPr>
        <xdr:cNvPr id="354" name="フローチャート : 判断 353"/>
        <xdr:cNvSpPr/>
      </xdr:nvSpPr>
      <xdr:spPr>
        <a:xfrm>
          <a:off x="8699500" y="9768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88303</xdr:rowOff>
    </xdr:from>
    <xdr:ext cx="534377" cy="259045"/>
    <xdr:sp macro="" textlink="">
      <xdr:nvSpPr>
        <xdr:cNvPr id="355" name="テキスト ボックス 354"/>
        <xdr:cNvSpPr txBox="1"/>
      </xdr:nvSpPr>
      <xdr:spPr>
        <a:xfrm>
          <a:off x="8483111" y="9860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28,956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24092</xdr:rowOff>
    </xdr:from>
    <xdr:to>
      <xdr:col>11</xdr:col>
      <xdr:colOff>307975</xdr:colOff>
      <xdr:row>57</xdr:row>
      <xdr:rowOff>53939</xdr:rowOff>
    </xdr:to>
    <xdr:cxnSp macro="">
      <xdr:nvCxnSpPr>
        <xdr:cNvPr id="356" name="直線コネクタ 355"/>
        <xdr:cNvCxnSpPr/>
      </xdr:nvCxnSpPr>
      <xdr:spPr>
        <a:xfrm flipV="1">
          <a:off x="6972300" y="9796742"/>
          <a:ext cx="889000" cy="29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21161</xdr:rowOff>
    </xdr:from>
    <xdr:to>
      <xdr:col>11</xdr:col>
      <xdr:colOff>358775</xdr:colOff>
      <xdr:row>57</xdr:row>
      <xdr:rowOff>122761</xdr:rowOff>
    </xdr:to>
    <xdr:sp macro="" textlink="">
      <xdr:nvSpPr>
        <xdr:cNvPr id="357" name="フローチャート : 判断 356"/>
        <xdr:cNvSpPr/>
      </xdr:nvSpPr>
      <xdr:spPr>
        <a:xfrm>
          <a:off x="7810500" y="979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113888</xdr:rowOff>
    </xdr:from>
    <xdr:ext cx="534377" cy="259045"/>
    <xdr:sp macro="" textlink="">
      <xdr:nvSpPr>
        <xdr:cNvPr id="358" name="テキスト ボックス 357"/>
        <xdr:cNvSpPr txBox="1"/>
      </xdr:nvSpPr>
      <xdr:spPr>
        <a:xfrm>
          <a:off x="7594111" y="9886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38224</xdr:rowOff>
    </xdr:from>
    <xdr:to>
      <xdr:col>10</xdr:col>
      <xdr:colOff>155575</xdr:colOff>
      <xdr:row>57</xdr:row>
      <xdr:rowOff>139824</xdr:rowOff>
    </xdr:to>
    <xdr:sp macro="" textlink="">
      <xdr:nvSpPr>
        <xdr:cNvPr id="359" name="フローチャート : 判断 358"/>
        <xdr:cNvSpPr/>
      </xdr:nvSpPr>
      <xdr:spPr>
        <a:xfrm>
          <a:off x="6921500" y="981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130951</xdr:rowOff>
    </xdr:from>
    <xdr:ext cx="534377" cy="259045"/>
    <xdr:sp macro="" textlink="">
      <xdr:nvSpPr>
        <xdr:cNvPr id="360" name="テキスト ボックス 359"/>
        <xdr:cNvSpPr txBox="1"/>
      </xdr:nvSpPr>
      <xdr:spPr>
        <a:xfrm>
          <a:off x="6705111" y="9903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24,292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159190</xdr:rowOff>
    </xdr:from>
    <xdr:to>
      <xdr:col>15</xdr:col>
      <xdr:colOff>231775</xdr:colOff>
      <xdr:row>57</xdr:row>
      <xdr:rowOff>89340</xdr:rowOff>
    </xdr:to>
    <xdr:sp macro="" textlink="">
      <xdr:nvSpPr>
        <xdr:cNvPr id="366" name="円/楕円 365"/>
        <xdr:cNvSpPr/>
      </xdr:nvSpPr>
      <xdr:spPr>
        <a:xfrm>
          <a:off x="10426700" y="976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137617</xdr:rowOff>
    </xdr:from>
    <xdr:ext cx="534377" cy="259045"/>
    <xdr:sp macro="" textlink="">
      <xdr:nvSpPr>
        <xdr:cNvPr id="367" name="農林水産業費該当値テキスト"/>
        <xdr:cNvSpPr txBox="1"/>
      </xdr:nvSpPr>
      <xdr:spPr>
        <a:xfrm>
          <a:off x="10528300" y="9738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29,813</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154270</xdr:rowOff>
    </xdr:from>
    <xdr:to>
      <xdr:col>14</xdr:col>
      <xdr:colOff>79375</xdr:colOff>
      <xdr:row>57</xdr:row>
      <xdr:rowOff>84420</xdr:rowOff>
    </xdr:to>
    <xdr:sp macro="" textlink="">
      <xdr:nvSpPr>
        <xdr:cNvPr id="368" name="円/楕円 367"/>
        <xdr:cNvSpPr/>
      </xdr:nvSpPr>
      <xdr:spPr>
        <a:xfrm>
          <a:off x="9588500" y="975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100947</xdr:rowOff>
    </xdr:from>
    <xdr:ext cx="534377" cy="259045"/>
    <xdr:sp macro="" textlink="">
      <xdr:nvSpPr>
        <xdr:cNvPr id="369" name="テキスト ボックス 368"/>
        <xdr:cNvSpPr txBox="1"/>
      </xdr:nvSpPr>
      <xdr:spPr>
        <a:xfrm>
          <a:off x="9372111" y="9530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30,351</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156968</xdr:rowOff>
    </xdr:from>
    <xdr:to>
      <xdr:col>12</xdr:col>
      <xdr:colOff>561975</xdr:colOff>
      <xdr:row>57</xdr:row>
      <xdr:rowOff>87118</xdr:rowOff>
    </xdr:to>
    <xdr:sp macro="" textlink="">
      <xdr:nvSpPr>
        <xdr:cNvPr id="370" name="円/楕円 369"/>
        <xdr:cNvSpPr/>
      </xdr:nvSpPr>
      <xdr:spPr>
        <a:xfrm>
          <a:off x="8699500" y="975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103645</xdr:rowOff>
    </xdr:from>
    <xdr:ext cx="534377" cy="259045"/>
    <xdr:sp macro="" textlink="">
      <xdr:nvSpPr>
        <xdr:cNvPr id="371" name="テキスト ボックス 370"/>
        <xdr:cNvSpPr txBox="1"/>
      </xdr:nvSpPr>
      <xdr:spPr>
        <a:xfrm>
          <a:off x="8483111" y="9533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30,056</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144742</xdr:rowOff>
    </xdr:from>
    <xdr:to>
      <xdr:col>11</xdr:col>
      <xdr:colOff>358775</xdr:colOff>
      <xdr:row>57</xdr:row>
      <xdr:rowOff>74892</xdr:rowOff>
    </xdr:to>
    <xdr:sp macro="" textlink="">
      <xdr:nvSpPr>
        <xdr:cNvPr id="372" name="円/楕円 371"/>
        <xdr:cNvSpPr/>
      </xdr:nvSpPr>
      <xdr:spPr>
        <a:xfrm>
          <a:off x="7810500" y="9745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91419</xdr:rowOff>
    </xdr:from>
    <xdr:ext cx="534377" cy="259045"/>
    <xdr:sp macro="" textlink="">
      <xdr:nvSpPr>
        <xdr:cNvPr id="373" name="テキスト ボックス 372"/>
        <xdr:cNvSpPr txBox="1"/>
      </xdr:nvSpPr>
      <xdr:spPr>
        <a:xfrm>
          <a:off x="7594111" y="9521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31,393</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3139</xdr:rowOff>
    </xdr:from>
    <xdr:to>
      <xdr:col>10</xdr:col>
      <xdr:colOff>155575</xdr:colOff>
      <xdr:row>57</xdr:row>
      <xdr:rowOff>104739</xdr:rowOff>
    </xdr:to>
    <xdr:sp macro="" textlink="">
      <xdr:nvSpPr>
        <xdr:cNvPr id="374" name="円/楕円 373"/>
        <xdr:cNvSpPr/>
      </xdr:nvSpPr>
      <xdr:spPr>
        <a:xfrm>
          <a:off x="6921500" y="977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121266</xdr:rowOff>
    </xdr:from>
    <xdr:ext cx="534377" cy="259045"/>
    <xdr:sp macro="" textlink="">
      <xdr:nvSpPr>
        <xdr:cNvPr id="375" name="テキスト ボックス 374"/>
        <xdr:cNvSpPr txBox="1"/>
      </xdr:nvSpPr>
      <xdr:spPr>
        <a:xfrm>
          <a:off x="6705111" y="9551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28,129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16,457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5" name="テキスト ボックス 394"/>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167018</xdr:rowOff>
    </xdr:from>
    <xdr:to>
      <xdr:col>15</xdr:col>
      <xdr:colOff>180340</xdr:colOff>
      <xdr:row>79</xdr:row>
      <xdr:rowOff>58841</xdr:rowOff>
    </xdr:to>
    <xdr:cxnSp macro="">
      <xdr:nvCxnSpPr>
        <xdr:cNvPr id="401" name="直線コネクタ 400"/>
        <xdr:cNvCxnSpPr/>
      </xdr:nvCxnSpPr>
      <xdr:spPr>
        <a:xfrm flipV="1">
          <a:off x="10475595" y="12168518"/>
          <a:ext cx="1270" cy="1434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62668</xdr:rowOff>
    </xdr:from>
    <xdr:ext cx="469744" cy="259045"/>
    <xdr:sp macro="" textlink="">
      <xdr:nvSpPr>
        <xdr:cNvPr id="402" name="商工費最小値テキスト"/>
        <xdr:cNvSpPr txBox="1"/>
      </xdr:nvSpPr>
      <xdr:spPr>
        <a:xfrm>
          <a:off x="10528300" y="13607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2,452</a:t>
          </a:r>
          <a:endParaRPr kumimoji="1" lang="ja-JP" altLang="en-US" sz="1000" b="1">
            <a:latin typeface="ＭＳ Ｐゴシック"/>
          </a:endParaRPr>
        </a:p>
      </xdr:txBody>
    </xdr:sp>
    <xdr:clientData/>
  </xdr:oneCellAnchor>
  <xdr:twoCellAnchor>
    <xdr:from>
      <xdr:col>15</xdr:col>
      <xdr:colOff>92075</xdr:colOff>
      <xdr:row>79</xdr:row>
      <xdr:rowOff>58841</xdr:rowOff>
    </xdr:from>
    <xdr:to>
      <xdr:col>15</xdr:col>
      <xdr:colOff>269875</xdr:colOff>
      <xdr:row>79</xdr:row>
      <xdr:rowOff>58841</xdr:rowOff>
    </xdr:to>
    <xdr:cxnSp macro="">
      <xdr:nvCxnSpPr>
        <xdr:cNvPr id="403" name="直線コネクタ 402"/>
        <xdr:cNvCxnSpPr/>
      </xdr:nvCxnSpPr>
      <xdr:spPr>
        <a:xfrm>
          <a:off x="10388600" y="1360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113695</xdr:rowOff>
    </xdr:from>
    <xdr:ext cx="534377" cy="259045"/>
    <xdr:sp macro="" textlink="">
      <xdr:nvSpPr>
        <xdr:cNvPr id="404" name="商工費最大値テキスト"/>
        <xdr:cNvSpPr txBox="1"/>
      </xdr:nvSpPr>
      <xdr:spPr>
        <a:xfrm>
          <a:off x="10528300" y="1194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90,327</a:t>
          </a:r>
          <a:endParaRPr kumimoji="1" lang="ja-JP" altLang="en-US" sz="1000" b="1">
            <a:latin typeface="ＭＳ Ｐゴシック"/>
          </a:endParaRPr>
        </a:p>
      </xdr:txBody>
    </xdr:sp>
    <xdr:clientData/>
  </xdr:oneCellAnchor>
  <xdr:twoCellAnchor>
    <xdr:from>
      <xdr:col>15</xdr:col>
      <xdr:colOff>92075</xdr:colOff>
      <xdr:row>70</xdr:row>
      <xdr:rowOff>167018</xdr:rowOff>
    </xdr:from>
    <xdr:to>
      <xdr:col>15</xdr:col>
      <xdr:colOff>269875</xdr:colOff>
      <xdr:row>70</xdr:row>
      <xdr:rowOff>167018</xdr:rowOff>
    </xdr:to>
    <xdr:cxnSp macro="">
      <xdr:nvCxnSpPr>
        <xdr:cNvPr id="405" name="直線コネクタ 404"/>
        <xdr:cNvCxnSpPr/>
      </xdr:nvCxnSpPr>
      <xdr:spPr>
        <a:xfrm>
          <a:off x="10388600" y="1216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119534</xdr:rowOff>
    </xdr:from>
    <xdr:to>
      <xdr:col>15</xdr:col>
      <xdr:colOff>180975</xdr:colOff>
      <xdr:row>78</xdr:row>
      <xdr:rowOff>162201</xdr:rowOff>
    </xdr:to>
    <xdr:cxnSp macro="">
      <xdr:nvCxnSpPr>
        <xdr:cNvPr id="406" name="直線コネクタ 405"/>
        <xdr:cNvCxnSpPr/>
      </xdr:nvCxnSpPr>
      <xdr:spPr>
        <a:xfrm flipV="1">
          <a:off x="9639300" y="13492634"/>
          <a:ext cx="838200" cy="4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113296</xdr:rowOff>
    </xdr:from>
    <xdr:ext cx="534377" cy="259045"/>
    <xdr:sp macro="" textlink="">
      <xdr:nvSpPr>
        <xdr:cNvPr id="407" name="商工費平均値テキスト"/>
        <xdr:cNvSpPr txBox="1"/>
      </xdr:nvSpPr>
      <xdr:spPr>
        <a:xfrm>
          <a:off x="10528300" y="13143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18,407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90419</xdr:rowOff>
    </xdr:from>
    <xdr:to>
      <xdr:col>15</xdr:col>
      <xdr:colOff>231775</xdr:colOff>
      <xdr:row>78</xdr:row>
      <xdr:rowOff>20569</xdr:rowOff>
    </xdr:to>
    <xdr:sp macro="" textlink="">
      <xdr:nvSpPr>
        <xdr:cNvPr id="408" name="フローチャート : 判断 407"/>
        <xdr:cNvSpPr/>
      </xdr:nvSpPr>
      <xdr:spPr>
        <a:xfrm>
          <a:off x="10426700" y="1329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162201</xdr:rowOff>
    </xdr:from>
    <xdr:to>
      <xdr:col>14</xdr:col>
      <xdr:colOff>28575</xdr:colOff>
      <xdr:row>78</xdr:row>
      <xdr:rowOff>167230</xdr:rowOff>
    </xdr:to>
    <xdr:cxnSp macro="">
      <xdr:nvCxnSpPr>
        <xdr:cNvPr id="409" name="直線コネクタ 408"/>
        <xdr:cNvCxnSpPr/>
      </xdr:nvCxnSpPr>
      <xdr:spPr>
        <a:xfrm flipV="1">
          <a:off x="8750300" y="13535301"/>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135747</xdr:rowOff>
    </xdr:from>
    <xdr:to>
      <xdr:col>14</xdr:col>
      <xdr:colOff>79375</xdr:colOff>
      <xdr:row>78</xdr:row>
      <xdr:rowOff>65897</xdr:rowOff>
    </xdr:to>
    <xdr:sp macro="" textlink="">
      <xdr:nvSpPr>
        <xdr:cNvPr id="410" name="フローチャート : 判断 409"/>
        <xdr:cNvSpPr/>
      </xdr:nvSpPr>
      <xdr:spPr>
        <a:xfrm>
          <a:off x="9588500" y="13337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82424</xdr:rowOff>
    </xdr:from>
    <xdr:ext cx="534377" cy="259045"/>
    <xdr:sp macro="" textlink="">
      <xdr:nvSpPr>
        <xdr:cNvPr id="411" name="テキスト ボックス 410"/>
        <xdr:cNvSpPr txBox="1"/>
      </xdr:nvSpPr>
      <xdr:spPr>
        <a:xfrm>
          <a:off x="9372111" y="13112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15,631</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167230</xdr:rowOff>
    </xdr:from>
    <xdr:to>
      <xdr:col>12</xdr:col>
      <xdr:colOff>511175</xdr:colOff>
      <xdr:row>78</xdr:row>
      <xdr:rowOff>169173</xdr:rowOff>
    </xdr:to>
    <xdr:cxnSp macro="">
      <xdr:nvCxnSpPr>
        <xdr:cNvPr id="412" name="直線コネクタ 411"/>
        <xdr:cNvCxnSpPr/>
      </xdr:nvCxnSpPr>
      <xdr:spPr>
        <a:xfrm flipV="1">
          <a:off x="7861300" y="13540330"/>
          <a:ext cx="889000" cy="1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154786</xdr:rowOff>
    </xdr:from>
    <xdr:to>
      <xdr:col>12</xdr:col>
      <xdr:colOff>561975</xdr:colOff>
      <xdr:row>78</xdr:row>
      <xdr:rowOff>84936</xdr:rowOff>
    </xdr:to>
    <xdr:sp macro="" textlink="">
      <xdr:nvSpPr>
        <xdr:cNvPr id="413" name="フローチャート : 判断 412"/>
        <xdr:cNvSpPr/>
      </xdr:nvSpPr>
      <xdr:spPr>
        <a:xfrm>
          <a:off x="8699500" y="13356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101463</xdr:rowOff>
    </xdr:from>
    <xdr:ext cx="534377" cy="259045"/>
    <xdr:sp macro="" textlink="">
      <xdr:nvSpPr>
        <xdr:cNvPr id="414" name="テキスト ボックス 413"/>
        <xdr:cNvSpPr txBox="1"/>
      </xdr:nvSpPr>
      <xdr:spPr>
        <a:xfrm>
          <a:off x="8483111" y="13131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150885</xdr:rowOff>
    </xdr:from>
    <xdr:to>
      <xdr:col>11</xdr:col>
      <xdr:colOff>307975</xdr:colOff>
      <xdr:row>78</xdr:row>
      <xdr:rowOff>169173</xdr:rowOff>
    </xdr:to>
    <xdr:cxnSp macro="">
      <xdr:nvCxnSpPr>
        <xdr:cNvPr id="415" name="直線コネクタ 414"/>
        <xdr:cNvCxnSpPr/>
      </xdr:nvCxnSpPr>
      <xdr:spPr>
        <a:xfrm>
          <a:off x="6972300" y="13523985"/>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1477</xdr:rowOff>
    </xdr:from>
    <xdr:to>
      <xdr:col>11</xdr:col>
      <xdr:colOff>358775</xdr:colOff>
      <xdr:row>78</xdr:row>
      <xdr:rowOff>103077</xdr:rowOff>
    </xdr:to>
    <xdr:sp macro="" textlink="">
      <xdr:nvSpPr>
        <xdr:cNvPr id="416" name="フローチャート : 判断 415"/>
        <xdr:cNvSpPr/>
      </xdr:nvSpPr>
      <xdr:spPr>
        <a:xfrm>
          <a:off x="7810500" y="1337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119604</xdr:rowOff>
    </xdr:from>
    <xdr:ext cx="534377" cy="259045"/>
    <xdr:sp macro="" textlink="">
      <xdr:nvSpPr>
        <xdr:cNvPr id="417" name="テキスト ボックス 416"/>
        <xdr:cNvSpPr txBox="1"/>
      </xdr:nvSpPr>
      <xdr:spPr>
        <a:xfrm>
          <a:off x="7594111" y="13149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13,354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3125</xdr:rowOff>
    </xdr:from>
    <xdr:to>
      <xdr:col>10</xdr:col>
      <xdr:colOff>155575</xdr:colOff>
      <xdr:row>78</xdr:row>
      <xdr:rowOff>104725</xdr:rowOff>
    </xdr:to>
    <xdr:sp macro="" textlink="">
      <xdr:nvSpPr>
        <xdr:cNvPr id="418" name="フローチャート : 判断 417"/>
        <xdr:cNvSpPr/>
      </xdr:nvSpPr>
      <xdr:spPr>
        <a:xfrm>
          <a:off x="6921500" y="1337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121252</xdr:rowOff>
    </xdr:from>
    <xdr:ext cx="534377" cy="259045"/>
    <xdr:sp macro="" textlink="">
      <xdr:nvSpPr>
        <xdr:cNvPr id="419" name="テキスト ボックス 418"/>
        <xdr:cNvSpPr txBox="1"/>
      </xdr:nvSpPr>
      <xdr:spPr>
        <a:xfrm>
          <a:off x="6705111" y="13151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68734</xdr:rowOff>
    </xdr:from>
    <xdr:to>
      <xdr:col>15</xdr:col>
      <xdr:colOff>231775</xdr:colOff>
      <xdr:row>78</xdr:row>
      <xdr:rowOff>170334</xdr:rowOff>
    </xdr:to>
    <xdr:sp macro="" textlink="">
      <xdr:nvSpPr>
        <xdr:cNvPr id="425" name="円/楕円 424"/>
        <xdr:cNvSpPr/>
      </xdr:nvSpPr>
      <xdr:spPr>
        <a:xfrm>
          <a:off x="10426700" y="13441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155111</xdr:rowOff>
    </xdr:from>
    <xdr:ext cx="469744" cy="259045"/>
    <xdr:sp macro="" textlink="">
      <xdr:nvSpPr>
        <xdr:cNvPr id="426" name="商工費該当値テキスト"/>
        <xdr:cNvSpPr txBox="1"/>
      </xdr:nvSpPr>
      <xdr:spPr>
        <a:xfrm>
          <a:off x="10528300" y="13356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9,235</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111401</xdr:rowOff>
    </xdr:from>
    <xdr:to>
      <xdr:col>14</xdr:col>
      <xdr:colOff>79375</xdr:colOff>
      <xdr:row>79</xdr:row>
      <xdr:rowOff>41551</xdr:rowOff>
    </xdr:to>
    <xdr:sp macro="" textlink="">
      <xdr:nvSpPr>
        <xdr:cNvPr id="427" name="円/楕円 426"/>
        <xdr:cNvSpPr/>
      </xdr:nvSpPr>
      <xdr:spPr>
        <a:xfrm>
          <a:off x="9588500" y="1348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32678</xdr:rowOff>
    </xdr:from>
    <xdr:ext cx="469744" cy="259045"/>
    <xdr:sp macro="" textlink="">
      <xdr:nvSpPr>
        <xdr:cNvPr id="428" name="テキスト ボックス 427"/>
        <xdr:cNvSpPr txBox="1"/>
      </xdr:nvSpPr>
      <xdr:spPr>
        <a:xfrm>
          <a:off x="9404427" y="13577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6,622</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116430</xdr:rowOff>
    </xdr:from>
    <xdr:to>
      <xdr:col>12</xdr:col>
      <xdr:colOff>561975</xdr:colOff>
      <xdr:row>79</xdr:row>
      <xdr:rowOff>46580</xdr:rowOff>
    </xdr:to>
    <xdr:sp macro="" textlink="">
      <xdr:nvSpPr>
        <xdr:cNvPr id="429" name="円/楕円 428"/>
        <xdr:cNvSpPr/>
      </xdr:nvSpPr>
      <xdr:spPr>
        <a:xfrm>
          <a:off x="8699500" y="1348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37707</xdr:rowOff>
    </xdr:from>
    <xdr:ext cx="469744" cy="259045"/>
    <xdr:sp macro="" textlink="">
      <xdr:nvSpPr>
        <xdr:cNvPr id="430" name="テキスト ボックス 429"/>
        <xdr:cNvSpPr txBox="1"/>
      </xdr:nvSpPr>
      <xdr:spPr>
        <a:xfrm>
          <a:off x="8515427" y="13582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6,314</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118373</xdr:rowOff>
    </xdr:from>
    <xdr:to>
      <xdr:col>11</xdr:col>
      <xdr:colOff>358775</xdr:colOff>
      <xdr:row>79</xdr:row>
      <xdr:rowOff>48523</xdr:rowOff>
    </xdr:to>
    <xdr:sp macro="" textlink="">
      <xdr:nvSpPr>
        <xdr:cNvPr id="431" name="円/楕円 430"/>
        <xdr:cNvSpPr/>
      </xdr:nvSpPr>
      <xdr:spPr>
        <a:xfrm>
          <a:off x="7810500" y="13491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39650</xdr:rowOff>
    </xdr:from>
    <xdr:ext cx="469744" cy="259045"/>
    <xdr:sp macro="" textlink="">
      <xdr:nvSpPr>
        <xdr:cNvPr id="432" name="テキスト ボックス 431"/>
        <xdr:cNvSpPr txBox="1"/>
      </xdr:nvSpPr>
      <xdr:spPr>
        <a:xfrm>
          <a:off x="7626427" y="13584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6,195</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100085</xdr:rowOff>
    </xdr:from>
    <xdr:to>
      <xdr:col>10</xdr:col>
      <xdr:colOff>155575</xdr:colOff>
      <xdr:row>79</xdr:row>
      <xdr:rowOff>30235</xdr:rowOff>
    </xdr:to>
    <xdr:sp macro="" textlink="">
      <xdr:nvSpPr>
        <xdr:cNvPr id="433" name="円/楕円 432"/>
        <xdr:cNvSpPr/>
      </xdr:nvSpPr>
      <xdr:spPr>
        <a:xfrm>
          <a:off x="6921500" y="1347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21362</xdr:rowOff>
    </xdr:from>
    <xdr:ext cx="469744" cy="259045"/>
    <xdr:sp macro="" textlink="">
      <xdr:nvSpPr>
        <xdr:cNvPr id="434" name="テキスト ボックス 433"/>
        <xdr:cNvSpPr txBox="1"/>
      </xdr:nvSpPr>
      <xdr:spPr>
        <a:xfrm>
          <a:off x="6737427" y="13565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7,315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57,290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50" name="テキスト ボックス 449"/>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52" name="テキスト ボックス 451"/>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83798</xdr:rowOff>
    </xdr:from>
    <xdr:to>
      <xdr:col>15</xdr:col>
      <xdr:colOff>180340</xdr:colOff>
      <xdr:row>98</xdr:row>
      <xdr:rowOff>127699</xdr:rowOff>
    </xdr:to>
    <xdr:cxnSp macro="">
      <xdr:nvCxnSpPr>
        <xdr:cNvPr id="456" name="直線コネクタ 455"/>
        <xdr:cNvCxnSpPr/>
      </xdr:nvCxnSpPr>
      <xdr:spPr>
        <a:xfrm flipV="1">
          <a:off x="10475595" y="15514298"/>
          <a:ext cx="1270" cy="14155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146825</xdr:rowOff>
    </xdr:from>
    <xdr:ext cx="534377" cy="259045"/>
    <xdr:sp macro="" textlink="">
      <xdr:nvSpPr>
        <xdr:cNvPr id="457" name="土木費最小値テキスト"/>
        <xdr:cNvSpPr txBox="1"/>
      </xdr:nvSpPr>
      <xdr:spPr>
        <a:xfrm>
          <a:off x="10528300" y="16948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13,125</a:t>
          </a:r>
          <a:endParaRPr kumimoji="1" lang="ja-JP" altLang="en-US" sz="1000" b="1">
            <a:latin typeface="ＭＳ Ｐゴシック"/>
          </a:endParaRPr>
        </a:p>
      </xdr:txBody>
    </xdr:sp>
    <xdr:clientData/>
  </xdr:oneCellAnchor>
  <xdr:twoCellAnchor>
    <xdr:from>
      <xdr:col>15</xdr:col>
      <xdr:colOff>92075</xdr:colOff>
      <xdr:row>98</xdr:row>
      <xdr:rowOff>127699</xdr:rowOff>
    </xdr:from>
    <xdr:to>
      <xdr:col>15</xdr:col>
      <xdr:colOff>269875</xdr:colOff>
      <xdr:row>98</xdr:row>
      <xdr:rowOff>127699</xdr:rowOff>
    </xdr:to>
    <xdr:cxnSp macro="">
      <xdr:nvCxnSpPr>
        <xdr:cNvPr id="458" name="直線コネクタ 457"/>
        <xdr:cNvCxnSpPr/>
      </xdr:nvCxnSpPr>
      <xdr:spPr>
        <a:xfrm>
          <a:off x="10388600" y="16929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30475</xdr:rowOff>
    </xdr:from>
    <xdr:ext cx="690189" cy="259045"/>
    <xdr:sp macro="" textlink="">
      <xdr:nvSpPr>
        <xdr:cNvPr id="459" name="土木費最大値テキスト"/>
        <xdr:cNvSpPr txBox="1"/>
      </xdr:nvSpPr>
      <xdr:spPr>
        <a:xfrm>
          <a:off x="10528300" y="152895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1,561,135</a:t>
          </a:r>
          <a:endParaRPr kumimoji="1" lang="ja-JP" altLang="en-US" sz="1000" b="1">
            <a:latin typeface="ＭＳ Ｐゴシック"/>
          </a:endParaRPr>
        </a:p>
      </xdr:txBody>
    </xdr:sp>
    <xdr:clientData/>
  </xdr:oneCellAnchor>
  <xdr:twoCellAnchor>
    <xdr:from>
      <xdr:col>15</xdr:col>
      <xdr:colOff>92075</xdr:colOff>
      <xdr:row>90</xdr:row>
      <xdr:rowOff>83798</xdr:rowOff>
    </xdr:from>
    <xdr:to>
      <xdr:col>15</xdr:col>
      <xdr:colOff>269875</xdr:colOff>
      <xdr:row>90</xdr:row>
      <xdr:rowOff>83798</xdr:rowOff>
    </xdr:to>
    <xdr:cxnSp macro="">
      <xdr:nvCxnSpPr>
        <xdr:cNvPr id="460" name="直線コネクタ 459"/>
        <xdr:cNvCxnSpPr/>
      </xdr:nvCxnSpPr>
      <xdr:spPr>
        <a:xfrm>
          <a:off x="10388600" y="15514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64872</xdr:rowOff>
    </xdr:from>
    <xdr:to>
      <xdr:col>15</xdr:col>
      <xdr:colOff>180975</xdr:colOff>
      <xdr:row>98</xdr:row>
      <xdr:rowOff>73299</xdr:rowOff>
    </xdr:to>
    <xdr:cxnSp macro="">
      <xdr:nvCxnSpPr>
        <xdr:cNvPr id="461" name="直線コネクタ 460"/>
        <xdr:cNvCxnSpPr/>
      </xdr:nvCxnSpPr>
      <xdr:spPr>
        <a:xfrm>
          <a:off x="9639300" y="16866972"/>
          <a:ext cx="838200" cy="8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19824</xdr:rowOff>
    </xdr:from>
    <xdr:ext cx="534377" cy="259045"/>
    <xdr:sp macro="" textlink="">
      <xdr:nvSpPr>
        <xdr:cNvPr id="462" name="土木費平均値テキスト"/>
        <xdr:cNvSpPr txBox="1"/>
      </xdr:nvSpPr>
      <xdr:spPr>
        <a:xfrm>
          <a:off x="10528300" y="168219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51,949</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41397</xdr:rowOff>
    </xdr:from>
    <xdr:to>
      <xdr:col>15</xdr:col>
      <xdr:colOff>231775</xdr:colOff>
      <xdr:row>98</xdr:row>
      <xdr:rowOff>142997</xdr:rowOff>
    </xdr:to>
    <xdr:sp macro="" textlink="">
      <xdr:nvSpPr>
        <xdr:cNvPr id="463" name="フローチャート : 判断 462"/>
        <xdr:cNvSpPr/>
      </xdr:nvSpPr>
      <xdr:spPr>
        <a:xfrm>
          <a:off x="10426700" y="16843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64872</xdr:rowOff>
    </xdr:from>
    <xdr:to>
      <xdr:col>14</xdr:col>
      <xdr:colOff>28575</xdr:colOff>
      <xdr:row>98</xdr:row>
      <xdr:rowOff>71619</xdr:rowOff>
    </xdr:to>
    <xdr:cxnSp macro="">
      <xdr:nvCxnSpPr>
        <xdr:cNvPr id="464" name="直線コネクタ 463"/>
        <xdr:cNvCxnSpPr/>
      </xdr:nvCxnSpPr>
      <xdr:spPr>
        <a:xfrm flipV="1">
          <a:off x="8750300" y="16866972"/>
          <a:ext cx="889000" cy="6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23851</xdr:rowOff>
    </xdr:from>
    <xdr:to>
      <xdr:col>14</xdr:col>
      <xdr:colOff>79375</xdr:colOff>
      <xdr:row>98</xdr:row>
      <xdr:rowOff>125451</xdr:rowOff>
    </xdr:to>
    <xdr:sp macro="" textlink="">
      <xdr:nvSpPr>
        <xdr:cNvPr id="465" name="フローチャート : 判断 464"/>
        <xdr:cNvSpPr/>
      </xdr:nvSpPr>
      <xdr:spPr>
        <a:xfrm>
          <a:off x="9588500" y="1682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116578</xdr:rowOff>
    </xdr:from>
    <xdr:ext cx="534377" cy="259045"/>
    <xdr:sp macro="" textlink="">
      <xdr:nvSpPr>
        <xdr:cNvPr id="466" name="テキスト ボックス 465"/>
        <xdr:cNvSpPr txBox="1"/>
      </xdr:nvSpPr>
      <xdr:spPr>
        <a:xfrm>
          <a:off x="9372111" y="1691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71,139</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71619</xdr:rowOff>
    </xdr:from>
    <xdr:to>
      <xdr:col>12</xdr:col>
      <xdr:colOff>511175</xdr:colOff>
      <xdr:row>98</xdr:row>
      <xdr:rowOff>76448</xdr:rowOff>
    </xdr:to>
    <xdr:cxnSp macro="">
      <xdr:nvCxnSpPr>
        <xdr:cNvPr id="467" name="直線コネクタ 466"/>
        <xdr:cNvCxnSpPr/>
      </xdr:nvCxnSpPr>
      <xdr:spPr>
        <a:xfrm flipV="1">
          <a:off x="7861300" y="16873719"/>
          <a:ext cx="889000" cy="4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33525</xdr:rowOff>
    </xdr:from>
    <xdr:to>
      <xdr:col>12</xdr:col>
      <xdr:colOff>561975</xdr:colOff>
      <xdr:row>98</xdr:row>
      <xdr:rowOff>135125</xdr:rowOff>
    </xdr:to>
    <xdr:sp macro="" textlink="">
      <xdr:nvSpPr>
        <xdr:cNvPr id="468" name="フローチャート : 判断 467"/>
        <xdr:cNvSpPr/>
      </xdr:nvSpPr>
      <xdr:spPr>
        <a:xfrm>
          <a:off x="8699500" y="1683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126252</xdr:rowOff>
    </xdr:from>
    <xdr:ext cx="534377" cy="259045"/>
    <xdr:sp macro="" textlink="">
      <xdr:nvSpPr>
        <xdr:cNvPr id="469" name="テキスト ボックス 468"/>
        <xdr:cNvSpPr txBox="1"/>
      </xdr:nvSpPr>
      <xdr:spPr>
        <a:xfrm>
          <a:off x="8483111" y="16928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60,559</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76448</xdr:rowOff>
    </xdr:from>
    <xdr:to>
      <xdr:col>11</xdr:col>
      <xdr:colOff>307975</xdr:colOff>
      <xdr:row>98</xdr:row>
      <xdr:rowOff>79986</xdr:rowOff>
    </xdr:to>
    <xdr:cxnSp macro="">
      <xdr:nvCxnSpPr>
        <xdr:cNvPr id="470" name="直線コネクタ 469"/>
        <xdr:cNvCxnSpPr/>
      </xdr:nvCxnSpPr>
      <xdr:spPr>
        <a:xfrm flipV="1">
          <a:off x="6972300" y="16878548"/>
          <a:ext cx="889000" cy="3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39825</xdr:rowOff>
    </xdr:from>
    <xdr:to>
      <xdr:col>11</xdr:col>
      <xdr:colOff>358775</xdr:colOff>
      <xdr:row>98</xdr:row>
      <xdr:rowOff>141425</xdr:rowOff>
    </xdr:to>
    <xdr:sp macro="" textlink="">
      <xdr:nvSpPr>
        <xdr:cNvPr id="471" name="フローチャート : 判断 470"/>
        <xdr:cNvSpPr/>
      </xdr:nvSpPr>
      <xdr:spPr>
        <a:xfrm>
          <a:off x="7810500" y="1684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132552</xdr:rowOff>
    </xdr:from>
    <xdr:ext cx="534377" cy="259045"/>
    <xdr:sp macro="" textlink="">
      <xdr:nvSpPr>
        <xdr:cNvPr id="472" name="テキスト ボックス 471"/>
        <xdr:cNvSpPr txBox="1"/>
      </xdr:nvSpPr>
      <xdr:spPr>
        <a:xfrm>
          <a:off x="7594111" y="16934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42120</xdr:rowOff>
    </xdr:from>
    <xdr:to>
      <xdr:col>10</xdr:col>
      <xdr:colOff>155575</xdr:colOff>
      <xdr:row>98</xdr:row>
      <xdr:rowOff>143720</xdr:rowOff>
    </xdr:to>
    <xdr:sp macro="" textlink="">
      <xdr:nvSpPr>
        <xdr:cNvPr id="473" name="フローチャート : 判断 472"/>
        <xdr:cNvSpPr/>
      </xdr:nvSpPr>
      <xdr:spPr>
        <a:xfrm>
          <a:off x="6921500" y="1684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134847</xdr:rowOff>
    </xdr:from>
    <xdr:ext cx="534377" cy="259045"/>
    <xdr:sp macro="" textlink="">
      <xdr:nvSpPr>
        <xdr:cNvPr id="474" name="テキスト ボックス 473"/>
        <xdr:cNvSpPr txBox="1"/>
      </xdr:nvSpPr>
      <xdr:spPr>
        <a:xfrm>
          <a:off x="6705111" y="16936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22499</xdr:rowOff>
    </xdr:from>
    <xdr:to>
      <xdr:col>15</xdr:col>
      <xdr:colOff>231775</xdr:colOff>
      <xdr:row>98</xdr:row>
      <xdr:rowOff>124099</xdr:rowOff>
    </xdr:to>
    <xdr:sp macro="" textlink="">
      <xdr:nvSpPr>
        <xdr:cNvPr id="480" name="円/楕円 479"/>
        <xdr:cNvSpPr/>
      </xdr:nvSpPr>
      <xdr:spPr>
        <a:xfrm>
          <a:off x="10426700" y="1682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153326</xdr:rowOff>
    </xdr:from>
    <xdr:ext cx="534377" cy="259045"/>
    <xdr:sp macro="" textlink="">
      <xdr:nvSpPr>
        <xdr:cNvPr id="481" name="土木費該当値テキスト"/>
        <xdr:cNvSpPr txBox="1"/>
      </xdr:nvSpPr>
      <xdr:spPr>
        <a:xfrm>
          <a:off x="10528300" y="16612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72,617</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14072</xdr:rowOff>
    </xdr:from>
    <xdr:to>
      <xdr:col>14</xdr:col>
      <xdr:colOff>79375</xdr:colOff>
      <xdr:row>98</xdr:row>
      <xdr:rowOff>115672</xdr:rowOff>
    </xdr:to>
    <xdr:sp macro="" textlink="">
      <xdr:nvSpPr>
        <xdr:cNvPr id="482" name="円/楕円 481"/>
        <xdr:cNvSpPr/>
      </xdr:nvSpPr>
      <xdr:spPr>
        <a:xfrm>
          <a:off x="9588500" y="1681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132199</xdr:rowOff>
    </xdr:from>
    <xdr:ext cx="534377" cy="259045"/>
    <xdr:sp macro="" textlink="">
      <xdr:nvSpPr>
        <xdr:cNvPr id="483" name="テキスト ボックス 482"/>
        <xdr:cNvSpPr txBox="1"/>
      </xdr:nvSpPr>
      <xdr:spPr>
        <a:xfrm>
          <a:off x="9372111" y="16591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81,833</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20819</xdr:rowOff>
    </xdr:from>
    <xdr:to>
      <xdr:col>12</xdr:col>
      <xdr:colOff>561975</xdr:colOff>
      <xdr:row>98</xdr:row>
      <xdr:rowOff>122419</xdr:rowOff>
    </xdr:to>
    <xdr:sp macro="" textlink="">
      <xdr:nvSpPr>
        <xdr:cNvPr id="484" name="円/楕円 483"/>
        <xdr:cNvSpPr/>
      </xdr:nvSpPr>
      <xdr:spPr>
        <a:xfrm>
          <a:off x="8699500" y="16822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138946</xdr:rowOff>
    </xdr:from>
    <xdr:ext cx="534377" cy="259045"/>
    <xdr:sp macro="" textlink="">
      <xdr:nvSpPr>
        <xdr:cNvPr id="485" name="テキスト ボックス 484"/>
        <xdr:cNvSpPr txBox="1"/>
      </xdr:nvSpPr>
      <xdr:spPr>
        <a:xfrm>
          <a:off x="8483111" y="16598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74,454</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25648</xdr:rowOff>
    </xdr:from>
    <xdr:to>
      <xdr:col>11</xdr:col>
      <xdr:colOff>358775</xdr:colOff>
      <xdr:row>98</xdr:row>
      <xdr:rowOff>127248</xdr:rowOff>
    </xdr:to>
    <xdr:sp macro="" textlink="">
      <xdr:nvSpPr>
        <xdr:cNvPr id="486" name="円/楕円 485"/>
        <xdr:cNvSpPr/>
      </xdr:nvSpPr>
      <xdr:spPr>
        <a:xfrm>
          <a:off x="7810500" y="16827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143775</xdr:rowOff>
    </xdr:from>
    <xdr:ext cx="534377" cy="259045"/>
    <xdr:sp macro="" textlink="">
      <xdr:nvSpPr>
        <xdr:cNvPr id="487" name="テキスト ボックス 486"/>
        <xdr:cNvSpPr txBox="1"/>
      </xdr:nvSpPr>
      <xdr:spPr>
        <a:xfrm>
          <a:off x="7594111" y="16602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69,173</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29186</xdr:rowOff>
    </xdr:from>
    <xdr:to>
      <xdr:col>10</xdr:col>
      <xdr:colOff>155575</xdr:colOff>
      <xdr:row>98</xdr:row>
      <xdr:rowOff>130786</xdr:rowOff>
    </xdr:to>
    <xdr:sp macro="" textlink="">
      <xdr:nvSpPr>
        <xdr:cNvPr id="488" name="円/楕円 487"/>
        <xdr:cNvSpPr/>
      </xdr:nvSpPr>
      <xdr:spPr>
        <a:xfrm>
          <a:off x="6921500" y="16831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147313</xdr:rowOff>
    </xdr:from>
    <xdr:ext cx="534377" cy="259045"/>
    <xdr:sp macro="" textlink="">
      <xdr:nvSpPr>
        <xdr:cNvPr id="489" name="テキスト ボックス 488"/>
        <xdr:cNvSpPr txBox="1"/>
      </xdr:nvSpPr>
      <xdr:spPr>
        <a:xfrm>
          <a:off x="6705111" y="16606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65,305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16,770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57045</xdr:rowOff>
    </xdr:from>
    <xdr:to>
      <xdr:col>23</xdr:col>
      <xdr:colOff>516889</xdr:colOff>
      <xdr:row>39</xdr:row>
      <xdr:rowOff>98878</xdr:rowOff>
    </xdr:to>
    <xdr:cxnSp macro="">
      <xdr:nvCxnSpPr>
        <xdr:cNvPr id="515" name="直線コネクタ 514"/>
        <xdr:cNvCxnSpPr/>
      </xdr:nvCxnSpPr>
      <xdr:spPr>
        <a:xfrm flipV="1">
          <a:off x="16317595" y="5200545"/>
          <a:ext cx="1269" cy="1584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3722</xdr:rowOff>
    </xdr:from>
    <xdr:ext cx="534377" cy="259045"/>
    <xdr:sp macro="" textlink="">
      <xdr:nvSpPr>
        <xdr:cNvPr id="518" name="消防費最大値テキスト"/>
        <xdr:cNvSpPr txBox="1"/>
      </xdr:nvSpPr>
      <xdr:spPr>
        <a:xfrm>
          <a:off x="16370300" y="49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97,062</a:t>
          </a:r>
          <a:endParaRPr kumimoji="1" lang="ja-JP" altLang="en-US" sz="1000" b="1">
            <a:latin typeface="ＭＳ Ｐゴシック"/>
          </a:endParaRPr>
        </a:p>
      </xdr:txBody>
    </xdr:sp>
    <xdr:clientData/>
  </xdr:oneCellAnchor>
  <xdr:twoCellAnchor>
    <xdr:from>
      <xdr:col>23</xdr:col>
      <xdr:colOff>428625</xdr:colOff>
      <xdr:row>30</xdr:row>
      <xdr:rowOff>57045</xdr:rowOff>
    </xdr:from>
    <xdr:to>
      <xdr:col>23</xdr:col>
      <xdr:colOff>606425</xdr:colOff>
      <xdr:row>30</xdr:row>
      <xdr:rowOff>57045</xdr:rowOff>
    </xdr:to>
    <xdr:cxnSp macro="">
      <xdr:nvCxnSpPr>
        <xdr:cNvPr id="519" name="直線コネクタ 518"/>
        <xdr:cNvCxnSpPr/>
      </xdr:nvCxnSpPr>
      <xdr:spPr>
        <a:xfrm>
          <a:off x="16230600" y="52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139945</xdr:rowOff>
    </xdr:from>
    <xdr:to>
      <xdr:col>23</xdr:col>
      <xdr:colOff>517525</xdr:colOff>
      <xdr:row>37</xdr:row>
      <xdr:rowOff>12370</xdr:rowOff>
    </xdr:to>
    <xdr:cxnSp macro="">
      <xdr:nvCxnSpPr>
        <xdr:cNvPr id="520" name="直線コネクタ 519"/>
        <xdr:cNvCxnSpPr/>
      </xdr:nvCxnSpPr>
      <xdr:spPr>
        <a:xfrm flipV="1">
          <a:off x="15481300" y="6312145"/>
          <a:ext cx="838200" cy="43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139793</xdr:rowOff>
    </xdr:from>
    <xdr:ext cx="534377" cy="259045"/>
    <xdr:sp macro="" textlink="">
      <xdr:nvSpPr>
        <xdr:cNvPr id="521" name="消防費平均値テキスト"/>
        <xdr:cNvSpPr txBox="1"/>
      </xdr:nvSpPr>
      <xdr:spPr>
        <a:xfrm>
          <a:off x="16370300" y="63119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24,562</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161366</xdr:rowOff>
    </xdr:from>
    <xdr:to>
      <xdr:col>23</xdr:col>
      <xdr:colOff>568325</xdr:colOff>
      <xdr:row>37</xdr:row>
      <xdr:rowOff>91516</xdr:rowOff>
    </xdr:to>
    <xdr:sp macro="" textlink="">
      <xdr:nvSpPr>
        <xdr:cNvPr id="522" name="フローチャート : 判断 521"/>
        <xdr:cNvSpPr/>
      </xdr:nvSpPr>
      <xdr:spPr>
        <a:xfrm>
          <a:off x="16268700" y="633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12370</xdr:rowOff>
    </xdr:from>
    <xdr:to>
      <xdr:col>22</xdr:col>
      <xdr:colOff>365125</xdr:colOff>
      <xdr:row>37</xdr:row>
      <xdr:rowOff>58890</xdr:rowOff>
    </xdr:to>
    <xdr:cxnSp macro="">
      <xdr:nvCxnSpPr>
        <xdr:cNvPr id="523" name="直線コネクタ 522"/>
        <xdr:cNvCxnSpPr/>
      </xdr:nvCxnSpPr>
      <xdr:spPr>
        <a:xfrm flipV="1">
          <a:off x="14592300" y="6356020"/>
          <a:ext cx="889000" cy="4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155439</xdr:rowOff>
    </xdr:from>
    <xdr:to>
      <xdr:col>22</xdr:col>
      <xdr:colOff>415925</xdr:colOff>
      <xdr:row>37</xdr:row>
      <xdr:rowOff>85589</xdr:rowOff>
    </xdr:to>
    <xdr:sp macro="" textlink="">
      <xdr:nvSpPr>
        <xdr:cNvPr id="524" name="フローチャート : 判断 523"/>
        <xdr:cNvSpPr/>
      </xdr:nvSpPr>
      <xdr:spPr>
        <a:xfrm>
          <a:off x="15430500" y="632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76716</xdr:rowOff>
    </xdr:from>
    <xdr:ext cx="534377" cy="259045"/>
    <xdr:sp macro="" textlink="">
      <xdr:nvSpPr>
        <xdr:cNvPr id="525" name="テキスト ボックス 524"/>
        <xdr:cNvSpPr txBox="1"/>
      </xdr:nvSpPr>
      <xdr:spPr>
        <a:xfrm>
          <a:off x="15214111" y="6420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24,925</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44472</xdr:rowOff>
    </xdr:from>
    <xdr:to>
      <xdr:col>21</xdr:col>
      <xdr:colOff>161925</xdr:colOff>
      <xdr:row>37</xdr:row>
      <xdr:rowOff>58890</xdr:rowOff>
    </xdr:to>
    <xdr:cxnSp macro="">
      <xdr:nvCxnSpPr>
        <xdr:cNvPr id="526" name="直線コネクタ 525"/>
        <xdr:cNvCxnSpPr/>
      </xdr:nvCxnSpPr>
      <xdr:spPr>
        <a:xfrm>
          <a:off x="13703300" y="6388122"/>
          <a:ext cx="889000" cy="14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169792</xdr:rowOff>
    </xdr:from>
    <xdr:to>
      <xdr:col>21</xdr:col>
      <xdr:colOff>212725</xdr:colOff>
      <xdr:row>37</xdr:row>
      <xdr:rowOff>99942</xdr:rowOff>
    </xdr:to>
    <xdr:sp macro="" textlink="">
      <xdr:nvSpPr>
        <xdr:cNvPr id="527" name="フローチャート : 判断 526"/>
        <xdr:cNvSpPr/>
      </xdr:nvSpPr>
      <xdr:spPr>
        <a:xfrm>
          <a:off x="14541500" y="6341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116469</xdr:rowOff>
    </xdr:from>
    <xdr:ext cx="534377" cy="259045"/>
    <xdr:sp macro="" textlink="">
      <xdr:nvSpPr>
        <xdr:cNvPr id="528" name="テキスト ボックス 527"/>
        <xdr:cNvSpPr txBox="1"/>
      </xdr:nvSpPr>
      <xdr:spPr>
        <a:xfrm>
          <a:off x="14325111" y="611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24,046</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44472</xdr:rowOff>
    </xdr:from>
    <xdr:to>
      <xdr:col>19</xdr:col>
      <xdr:colOff>644525</xdr:colOff>
      <xdr:row>37</xdr:row>
      <xdr:rowOff>56767</xdr:rowOff>
    </xdr:to>
    <xdr:cxnSp macro="">
      <xdr:nvCxnSpPr>
        <xdr:cNvPr id="529" name="直線コネクタ 528"/>
        <xdr:cNvCxnSpPr/>
      </xdr:nvCxnSpPr>
      <xdr:spPr>
        <a:xfrm flipV="1">
          <a:off x="12814300" y="6388122"/>
          <a:ext cx="889000" cy="1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33334</xdr:rowOff>
    </xdr:from>
    <xdr:to>
      <xdr:col>20</xdr:col>
      <xdr:colOff>9525</xdr:colOff>
      <xdr:row>37</xdr:row>
      <xdr:rowOff>134934</xdr:rowOff>
    </xdr:to>
    <xdr:sp macro="" textlink="">
      <xdr:nvSpPr>
        <xdr:cNvPr id="530" name="フローチャート : 判断 529"/>
        <xdr:cNvSpPr/>
      </xdr:nvSpPr>
      <xdr:spPr>
        <a:xfrm>
          <a:off x="13652500" y="637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126061</xdr:rowOff>
    </xdr:from>
    <xdr:ext cx="534377" cy="259045"/>
    <xdr:sp macro="" textlink="">
      <xdr:nvSpPr>
        <xdr:cNvPr id="531" name="テキスト ボックス 530"/>
        <xdr:cNvSpPr txBox="1"/>
      </xdr:nvSpPr>
      <xdr:spPr>
        <a:xfrm>
          <a:off x="13436111" y="6469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21,903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54985</xdr:rowOff>
    </xdr:from>
    <xdr:to>
      <xdr:col>18</xdr:col>
      <xdr:colOff>492125</xdr:colOff>
      <xdr:row>37</xdr:row>
      <xdr:rowOff>156585</xdr:rowOff>
    </xdr:to>
    <xdr:sp macro="" textlink="">
      <xdr:nvSpPr>
        <xdr:cNvPr id="532" name="フローチャート : 判断 531"/>
        <xdr:cNvSpPr/>
      </xdr:nvSpPr>
      <xdr:spPr>
        <a:xfrm>
          <a:off x="12763500" y="639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147713</xdr:rowOff>
    </xdr:from>
    <xdr:ext cx="534377" cy="259045"/>
    <xdr:sp macro="" textlink="">
      <xdr:nvSpPr>
        <xdr:cNvPr id="533" name="テキスト ボックス 532"/>
        <xdr:cNvSpPr txBox="1"/>
      </xdr:nvSpPr>
      <xdr:spPr>
        <a:xfrm>
          <a:off x="12547111" y="6491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89145</xdr:rowOff>
    </xdr:from>
    <xdr:to>
      <xdr:col>23</xdr:col>
      <xdr:colOff>568325</xdr:colOff>
      <xdr:row>37</xdr:row>
      <xdr:rowOff>19295</xdr:rowOff>
    </xdr:to>
    <xdr:sp macro="" textlink="">
      <xdr:nvSpPr>
        <xdr:cNvPr id="539" name="円/楕円 538"/>
        <xdr:cNvSpPr/>
      </xdr:nvSpPr>
      <xdr:spPr>
        <a:xfrm>
          <a:off x="16268700" y="6261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112022</xdr:rowOff>
    </xdr:from>
    <xdr:ext cx="534377" cy="259045"/>
    <xdr:sp macro="" textlink="">
      <xdr:nvSpPr>
        <xdr:cNvPr id="540" name="消防費該当値テキスト"/>
        <xdr:cNvSpPr txBox="1"/>
      </xdr:nvSpPr>
      <xdr:spPr>
        <a:xfrm>
          <a:off x="16370300" y="6112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28,985</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133020</xdr:rowOff>
    </xdr:from>
    <xdr:to>
      <xdr:col>22</xdr:col>
      <xdr:colOff>415925</xdr:colOff>
      <xdr:row>37</xdr:row>
      <xdr:rowOff>63170</xdr:rowOff>
    </xdr:to>
    <xdr:sp macro="" textlink="">
      <xdr:nvSpPr>
        <xdr:cNvPr id="541" name="円/楕円 540"/>
        <xdr:cNvSpPr/>
      </xdr:nvSpPr>
      <xdr:spPr>
        <a:xfrm>
          <a:off x="15430500" y="63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79697</xdr:rowOff>
    </xdr:from>
    <xdr:ext cx="534377" cy="259045"/>
    <xdr:sp macro="" textlink="">
      <xdr:nvSpPr>
        <xdr:cNvPr id="542" name="テキスト ボックス 541"/>
        <xdr:cNvSpPr txBox="1"/>
      </xdr:nvSpPr>
      <xdr:spPr>
        <a:xfrm>
          <a:off x="15214111" y="608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26,298</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8090</xdr:rowOff>
    </xdr:from>
    <xdr:to>
      <xdr:col>21</xdr:col>
      <xdr:colOff>212725</xdr:colOff>
      <xdr:row>37</xdr:row>
      <xdr:rowOff>109690</xdr:rowOff>
    </xdr:to>
    <xdr:sp macro="" textlink="">
      <xdr:nvSpPr>
        <xdr:cNvPr id="543" name="円/楕円 542"/>
        <xdr:cNvSpPr/>
      </xdr:nvSpPr>
      <xdr:spPr>
        <a:xfrm>
          <a:off x="14541500" y="635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100817</xdr:rowOff>
    </xdr:from>
    <xdr:ext cx="534377" cy="259045"/>
    <xdr:sp macro="" textlink="">
      <xdr:nvSpPr>
        <xdr:cNvPr id="544" name="テキスト ボックス 543"/>
        <xdr:cNvSpPr txBox="1"/>
      </xdr:nvSpPr>
      <xdr:spPr>
        <a:xfrm>
          <a:off x="14325111" y="6444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23,449</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165122</xdr:rowOff>
    </xdr:from>
    <xdr:to>
      <xdr:col>20</xdr:col>
      <xdr:colOff>9525</xdr:colOff>
      <xdr:row>37</xdr:row>
      <xdr:rowOff>95272</xdr:rowOff>
    </xdr:to>
    <xdr:sp macro="" textlink="">
      <xdr:nvSpPr>
        <xdr:cNvPr id="545" name="円/楕円 544"/>
        <xdr:cNvSpPr/>
      </xdr:nvSpPr>
      <xdr:spPr>
        <a:xfrm>
          <a:off x="13652500" y="6337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111799</xdr:rowOff>
    </xdr:from>
    <xdr:ext cx="534377" cy="259045"/>
    <xdr:sp macro="" textlink="">
      <xdr:nvSpPr>
        <xdr:cNvPr id="546" name="テキスト ボックス 545"/>
        <xdr:cNvSpPr txBox="1"/>
      </xdr:nvSpPr>
      <xdr:spPr>
        <a:xfrm>
          <a:off x="13436111" y="6112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24,332</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5967</xdr:rowOff>
    </xdr:from>
    <xdr:to>
      <xdr:col>18</xdr:col>
      <xdr:colOff>492125</xdr:colOff>
      <xdr:row>37</xdr:row>
      <xdr:rowOff>107567</xdr:rowOff>
    </xdr:to>
    <xdr:sp macro="" textlink="">
      <xdr:nvSpPr>
        <xdr:cNvPr id="547" name="円/楕円 546"/>
        <xdr:cNvSpPr/>
      </xdr:nvSpPr>
      <xdr:spPr>
        <a:xfrm>
          <a:off x="12763500" y="6349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124094</xdr:rowOff>
    </xdr:from>
    <xdr:ext cx="534377" cy="259045"/>
    <xdr:sp macro="" textlink="">
      <xdr:nvSpPr>
        <xdr:cNvPr id="548" name="テキスト ボックス 547"/>
        <xdr:cNvSpPr txBox="1"/>
      </xdr:nvSpPr>
      <xdr:spPr>
        <a:xfrm>
          <a:off x="12547111" y="6124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23,579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59" name="直線コネクタ 558"/>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0" name="テキスト ボックス 559"/>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1" name="直線コネクタ 560"/>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2" name="テキスト ボックス 561"/>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3" name="直線コネクタ 562"/>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54</xdr:row>
      <xdr:rowOff>160762</xdr:rowOff>
    </xdr:from>
    <xdr:ext cx="595419" cy="259045"/>
    <xdr:sp macro="" textlink="">
      <xdr:nvSpPr>
        <xdr:cNvPr id="564" name="テキスト ボックス 563"/>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5" name="直線コネクタ 564"/>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66" name="テキスト ボックス 565"/>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7" name="直線コネクタ 566"/>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8" name="テキスト ボックス 567"/>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9" name="直線コネクタ 568"/>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0" name="テキスト ボックス 569"/>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2" name="テキスト ボックス 57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54132</xdr:rowOff>
    </xdr:from>
    <xdr:to>
      <xdr:col>23</xdr:col>
      <xdr:colOff>516889</xdr:colOff>
      <xdr:row>58</xdr:row>
      <xdr:rowOff>92576</xdr:rowOff>
    </xdr:to>
    <xdr:cxnSp macro="">
      <xdr:nvCxnSpPr>
        <xdr:cNvPr id="574" name="直線コネクタ 573"/>
        <xdr:cNvCxnSpPr/>
      </xdr:nvCxnSpPr>
      <xdr:spPr>
        <a:xfrm flipV="1">
          <a:off x="16317595" y="8798082"/>
          <a:ext cx="1269" cy="1238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96403</xdr:rowOff>
    </xdr:from>
    <xdr:ext cx="534377" cy="259045"/>
    <xdr:sp macro="" textlink="">
      <xdr:nvSpPr>
        <xdr:cNvPr id="575" name="教育費最小値テキスト"/>
        <xdr:cNvSpPr txBox="1"/>
      </xdr:nvSpPr>
      <xdr:spPr>
        <a:xfrm>
          <a:off x="16370300" y="10040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27,215</a:t>
          </a:r>
          <a:endParaRPr kumimoji="1" lang="ja-JP" altLang="en-US" sz="1000" b="1">
            <a:latin typeface="ＭＳ Ｐゴシック"/>
          </a:endParaRPr>
        </a:p>
      </xdr:txBody>
    </xdr:sp>
    <xdr:clientData/>
  </xdr:oneCellAnchor>
  <xdr:twoCellAnchor>
    <xdr:from>
      <xdr:col>23</xdr:col>
      <xdr:colOff>428625</xdr:colOff>
      <xdr:row>58</xdr:row>
      <xdr:rowOff>92576</xdr:rowOff>
    </xdr:from>
    <xdr:to>
      <xdr:col>23</xdr:col>
      <xdr:colOff>606425</xdr:colOff>
      <xdr:row>58</xdr:row>
      <xdr:rowOff>92576</xdr:rowOff>
    </xdr:to>
    <xdr:cxnSp macro="">
      <xdr:nvCxnSpPr>
        <xdr:cNvPr id="576" name="直線コネクタ 575"/>
        <xdr:cNvCxnSpPr/>
      </xdr:nvCxnSpPr>
      <xdr:spPr>
        <a:xfrm>
          <a:off x="16230600" y="1003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809</xdr:rowOff>
    </xdr:from>
    <xdr:ext cx="599010" cy="259045"/>
    <xdr:sp macro="" textlink="">
      <xdr:nvSpPr>
        <xdr:cNvPr id="577" name="教育費最大値テキスト"/>
        <xdr:cNvSpPr txBox="1"/>
      </xdr:nvSpPr>
      <xdr:spPr>
        <a:xfrm>
          <a:off x="16370300" y="8573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216,851</a:t>
          </a:r>
          <a:endParaRPr kumimoji="1" lang="ja-JP" altLang="en-US" sz="1000" b="1">
            <a:latin typeface="ＭＳ Ｐゴシック"/>
          </a:endParaRPr>
        </a:p>
      </xdr:txBody>
    </xdr:sp>
    <xdr:clientData/>
  </xdr:oneCellAnchor>
  <xdr:twoCellAnchor>
    <xdr:from>
      <xdr:col>23</xdr:col>
      <xdr:colOff>428625</xdr:colOff>
      <xdr:row>51</xdr:row>
      <xdr:rowOff>54132</xdr:rowOff>
    </xdr:from>
    <xdr:to>
      <xdr:col>23</xdr:col>
      <xdr:colOff>606425</xdr:colOff>
      <xdr:row>51</xdr:row>
      <xdr:rowOff>54132</xdr:rowOff>
    </xdr:to>
    <xdr:cxnSp macro="">
      <xdr:nvCxnSpPr>
        <xdr:cNvPr id="578" name="直線コネクタ 577"/>
        <xdr:cNvCxnSpPr/>
      </xdr:nvCxnSpPr>
      <xdr:spPr>
        <a:xfrm>
          <a:off x="16230600" y="8798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134377</xdr:rowOff>
    </xdr:from>
    <xdr:to>
      <xdr:col>23</xdr:col>
      <xdr:colOff>517525</xdr:colOff>
      <xdr:row>57</xdr:row>
      <xdr:rowOff>156277</xdr:rowOff>
    </xdr:to>
    <xdr:cxnSp macro="">
      <xdr:nvCxnSpPr>
        <xdr:cNvPr id="579" name="直線コネクタ 578"/>
        <xdr:cNvCxnSpPr/>
      </xdr:nvCxnSpPr>
      <xdr:spPr>
        <a:xfrm flipV="1">
          <a:off x="15481300" y="9907027"/>
          <a:ext cx="838200" cy="21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20676</xdr:rowOff>
    </xdr:from>
    <xdr:ext cx="534377" cy="259045"/>
    <xdr:sp macro="" textlink="">
      <xdr:nvSpPr>
        <xdr:cNvPr id="580" name="教育費平均値テキスト"/>
        <xdr:cNvSpPr txBox="1"/>
      </xdr:nvSpPr>
      <xdr:spPr>
        <a:xfrm>
          <a:off x="16370300" y="96218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60,198</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169249</xdr:rowOff>
    </xdr:from>
    <xdr:to>
      <xdr:col>23</xdr:col>
      <xdr:colOff>568325</xdr:colOff>
      <xdr:row>57</xdr:row>
      <xdr:rowOff>99399</xdr:rowOff>
    </xdr:to>
    <xdr:sp macro="" textlink="">
      <xdr:nvSpPr>
        <xdr:cNvPr id="581" name="フローチャート : 判断 580"/>
        <xdr:cNvSpPr/>
      </xdr:nvSpPr>
      <xdr:spPr>
        <a:xfrm>
          <a:off x="16268700" y="9770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141601</xdr:rowOff>
    </xdr:from>
    <xdr:to>
      <xdr:col>22</xdr:col>
      <xdr:colOff>365125</xdr:colOff>
      <xdr:row>57</xdr:row>
      <xdr:rowOff>156277</xdr:rowOff>
    </xdr:to>
    <xdr:cxnSp macro="">
      <xdr:nvCxnSpPr>
        <xdr:cNvPr id="582" name="直線コネクタ 581"/>
        <xdr:cNvCxnSpPr/>
      </xdr:nvCxnSpPr>
      <xdr:spPr>
        <a:xfrm>
          <a:off x="14592300" y="9742801"/>
          <a:ext cx="889000" cy="18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165814</xdr:rowOff>
    </xdr:from>
    <xdr:to>
      <xdr:col>22</xdr:col>
      <xdr:colOff>415925</xdr:colOff>
      <xdr:row>57</xdr:row>
      <xdr:rowOff>95964</xdr:rowOff>
    </xdr:to>
    <xdr:sp macro="" textlink="">
      <xdr:nvSpPr>
        <xdr:cNvPr id="583" name="フローチャート : 判断 582"/>
        <xdr:cNvSpPr/>
      </xdr:nvSpPr>
      <xdr:spPr>
        <a:xfrm>
          <a:off x="15430500" y="976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112491</xdr:rowOff>
    </xdr:from>
    <xdr:ext cx="534377" cy="259045"/>
    <xdr:sp macro="" textlink="">
      <xdr:nvSpPr>
        <xdr:cNvPr id="584" name="テキスト ボックス 583"/>
        <xdr:cNvSpPr txBox="1"/>
      </xdr:nvSpPr>
      <xdr:spPr>
        <a:xfrm>
          <a:off x="15214111" y="9542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60,724</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141601</xdr:rowOff>
    </xdr:from>
    <xdr:to>
      <xdr:col>21</xdr:col>
      <xdr:colOff>161925</xdr:colOff>
      <xdr:row>58</xdr:row>
      <xdr:rowOff>5231</xdr:rowOff>
    </xdr:to>
    <xdr:cxnSp macro="">
      <xdr:nvCxnSpPr>
        <xdr:cNvPr id="585" name="直線コネクタ 584"/>
        <xdr:cNvCxnSpPr/>
      </xdr:nvCxnSpPr>
      <xdr:spPr>
        <a:xfrm flipV="1">
          <a:off x="13703300" y="9742801"/>
          <a:ext cx="889000" cy="206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29079</xdr:rowOff>
    </xdr:from>
    <xdr:to>
      <xdr:col>21</xdr:col>
      <xdr:colOff>212725</xdr:colOff>
      <xdr:row>57</xdr:row>
      <xdr:rowOff>130679</xdr:rowOff>
    </xdr:to>
    <xdr:sp macro="" textlink="">
      <xdr:nvSpPr>
        <xdr:cNvPr id="586" name="フローチャート : 判断 585"/>
        <xdr:cNvSpPr/>
      </xdr:nvSpPr>
      <xdr:spPr>
        <a:xfrm>
          <a:off x="14541500" y="9801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121806</xdr:rowOff>
    </xdr:from>
    <xdr:ext cx="534377" cy="259045"/>
    <xdr:sp macro="" textlink="">
      <xdr:nvSpPr>
        <xdr:cNvPr id="587" name="テキスト ボックス 586"/>
        <xdr:cNvSpPr txBox="1"/>
      </xdr:nvSpPr>
      <xdr:spPr>
        <a:xfrm>
          <a:off x="14325111" y="9894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55,409</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5231</xdr:rowOff>
    </xdr:from>
    <xdr:to>
      <xdr:col>19</xdr:col>
      <xdr:colOff>644525</xdr:colOff>
      <xdr:row>58</xdr:row>
      <xdr:rowOff>18999</xdr:rowOff>
    </xdr:to>
    <xdr:cxnSp macro="">
      <xdr:nvCxnSpPr>
        <xdr:cNvPr id="588" name="直線コネクタ 587"/>
        <xdr:cNvCxnSpPr/>
      </xdr:nvCxnSpPr>
      <xdr:spPr>
        <a:xfrm flipV="1">
          <a:off x="12814300" y="9949331"/>
          <a:ext cx="889000" cy="13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40744</xdr:rowOff>
    </xdr:from>
    <xdr:to>
      <xdr:col>20</xdr:col>
      <xdr:colOff>9525</xdr:colOff>
      <xdr:row>57</xdr:row>
      <xdr:rowOff>142344</xdr:rowOff>
    </xdr:to>
    <xdr:sp macro="" textlink="">
      <xdr:nvSpPr>
        <xdr:cNvPr id="589" name="フローチャート : 判断 588"/>
        <xdr:cNvSpPr/>
      </xdr:nvSpPr>
      <xdr:spPr>
        <a:xfrm>
          <a:off x="13652500" y="981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158871</xdr:rowOff>
    </xdr:from>
    <xdr:ext cx="534377" cy="259045"/>
    <xdr:sp macro="" textlink="">
      <xdr:nvSpPr>
        <xdr:cNvPr id="590" name="テキスト ボックス 589"/>
        <xdr:cNvSpPr txBox="1"/>
      </xdr:nvSpPr>
      <xdr:spPr>
        <a:xfrm>
          <a:off x="13436111" y="9588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53,623</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52435</xdr:rowOff>
    </xdr:from>
    <xdr:to>
      <xdr:col>18</xdr:col>
      <xdr:colOff>492125</xdr:colOff>
      <xdr:row>57</xdr:row>
      <xdr:rowOff>154035</xdr:rowOff>
    </xdr:to>
    <xdr:sp macro="" textlink="">
      <xdr:nvSpPr>
        <xdr:cNvPr id="591" name="フローチャート : 判断 590"/>
        <xdr:cNvSpPr/>
      </xdr:nvSpPr>
      <xdr:spPr>
        <a:xfrm>
          <a:off x="12763500" y="982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170562</xdr:rowOff>
    </xdr:from>
    <xdr:ext cx="534377" cy="259045"/>
    <xdr:sp macro="" textlink="">
      <xdr:nvSpPr>
        <xdr:cNvPr id="592" name="テキスト ボックス 591"/>
        <xdr:cNvSpPr txBox="1"/>
      </xdr:nvSpPr>
      <xdr:spPr>
        <a:xfrm>
          <a:off x="12547111" y="9600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83577</xdr:rowOff>
    </xdr:from>
    <xdr:to>
      <xdr:col>23</xdr:col>
      <xdr:colOff>568325</xdr:colOff>
      <xdr:row>58</xdr:row>
      <xdr:rowOff>13727</xdr:rowOff>
    </xdr:to>
    <xdr:sp macro="" textlink="">
      <xdr:nvSpPr>
        <xdr:cNvPr id="598" name="円/楕円 597"/>
        <xdr:cNvSpPr/>
      </xdr:nvSpPr>
      <xdr:spPr>
        <a:xfrm>
          <a:off x="16268700" y="9856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62004</xdr:rowOff>
    </xdr:from>
    <xdr:ext cx="534377" cy="259045"/>
    <xdr:sp macro="" textlink="">
      <xdr:nvSpPr>
        <xdr:cNvPr id="599" name="教育費該当値テキスト"/>
        <xdr:cNvSpPr txBox="1"/>
      </xdr:nvSpPr>
      <xdr:spPr>
        <a:xfrm>
          <a:off x="16370300" y="9834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47,065</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105477</xdr:rowOff>
    </xdr:from>
    <xdr:to>
      <xdr:col>22</xdr:col>
      <xdr:colOff>415925</xdr:colOff>
      <xdr:row>58</xdr:row>
      <xdr:rowOff>35627</xdr:rowOff>
    </xdr:to>
    <xdr:sp macro="" textlink="">
      <xdr:nvSpPr>
        <xdr:cNvPr id="600" name="円/楕円 599"/>
        <xdr:cNvSpPr/>
      </xdr:nvSpPr>
      <xdr:spPr>
        <a:xfrm>
          <a:off x="15430500" y="9878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26754</xdr:rowOff>
    </xdr:from>
    <xdr:ext cx="534377" cy="259045"/>
    <xdr:sp macro="" textlink="">
      <xdr:nvSpPr>
        <xdr:cNvPr id="601" name="テキスト ボックス 600"/>
        <xdr:cNvSpPr txBox="1"/>
      </xdr:nvSpPr>
      <xdr:spPr>
        <a:xfrm>
          <a:off x="15214111" y="9970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43,712</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90801</xdr:rowOff>
    </xdr:from>
    <xdr:to>
      <xdr:col>21</xdr:col>
      <xdr:colOff>212725</xdr:colOff>
      <xdr:row>57</xdr:row>
      <xdr:rowOff>20951</xdr:rowOff>
    </xdr:to>
    <xdr:sp macro="" textlink="">
      <xdr:nvSpPr>
        <xdr:cNvPr id="602" name="円/楕円 601"/>
        <xdr:cNvSpPr/>
      </xdr:nvSpPr>
      <xdr:spPr>
        <a:xfrm>
          <a:off x="14541500" y="9692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37478</xdr:rowOff>
    </xdr:from>
    <xdr:ext cx="534377" cy="259045"/>
    <xdr:sp macro="" textlink="">
      <xdr:nvSpPr>
        <xdr:cNvPr id="603" name="テキスト ボックス 602"/>
        <xdr:cNvSpPr txBox="1"/>
      </xdr:nvSpPr>
      <xdr:spPr>
        <a:xfrm>
          <a:off x="14325111" y="9467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72,209</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125881</xdr:rowOff>
    </xdr:from>
    <xdr:to>
      <xdr:col>20</xdr:col>
      <xdr:colOff>9525</xdr:colOff>
      <xdr:row>58</xdr:row>
      <xdr:rowOff>56031</xdr:rowOff>
    </xdr:to>
    <xdr:sp macro="" textlink="">
      <xdr:nvSpPr>
        <xdr:cNvPr id="604" name="円/楕円 603"/>
        <xdr:cNvSpPr/>
      </xdr:nvSpPr>
      <xdr:spPr>
        <a:xfrm>
          <a:off x="13652500" y="989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47158</xdr:rowOff>
    </xdr:from>
    <xdr:ext cx="534377" cy="259045"/>
    <xdr:sp macro="" textlink="">
      <xdr:nvSpPr>
        <xdr:cNvPr id="605" name="テキスト ボックス 604"/>
        <xdr:cNvSpPr txBox="1"/>
      </xdr:nvSpPr>
      <xdr:spPr>
        <a:xfrm>
          <a:off x="13436111" y="9991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40,588</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139649</xdr:rowOff>
    </xdr:from>
    <xdr:to>
      <xdr:col>18</xdr:col>
      <xdr:colOff>492125</xdr:colOff>
      <xdr:row>58</xdr:row>
      <xdr:rowOff>69799</xdr:rowOff>
    </xdr:to>
    <xdr:sp macro="" textlink="">
      <xdr:nvSpPr>
        <xdr:cNvPr id="606" name="円/楕円 605"/>
        <xdr:cNvSpPr/>
      </xdr:nvSpPr>
      <xdr:spPr>
        <a:xfrm>
          <a:off x="12763500" y="9912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60926</xdr:rowOff>
    </xdr:from>
    <xdr:ext cx="534377" cy="259045"/>
    <xdr:sp macro="" textlink="">
      <xdr:nvSpPr>
        <xdr:cNvPr id="607" name="テキスト ボックス 606"/>
        <xdr:cNvSpPr txBox="1"/>
      </xdr:nvSpPr>
      <xdr:spPr>
        <a:xfrm>
          <a:off x="12547111" y="10005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38,480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62698</xdr:rowOff>
    </xdr:from>
    <xdr:to>
      <xdr:col>23</xdr:col>
      <xdr:colOff>516889</xdr:colOff>
      <xdr:row>78</xdr:row>
      <xdr:rowOff>139700</xdr:rowOff>
    </xdr:to>
    <xdr:cxnSp macro="">
      <xdr:nvCxnSpPr>
        <xdr:cNvPr id="629" name="直線コネクタ 628"/>
        <xdr:cNvCxnSpPr/>
      </xdr:nvCxnSpPr>
      <xdr:spPr>
        <a:xfrm flipV="1">
          <a:off x="16317595" y="12064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168</xdr:rowOff>
    </xdr:from>
    <xdr:ext cx="249299" cy="259045"/>
    <xdr:sp macro="" textlink="">
      <xdr:nvSpPr>
        <xdr:cNvPr id="630" name="災害復旧費最小値テキスト"/>
        <xdr:cNvSpPr txBox="1"/>
      </xdr:nvSpPr>
      <xdr:spPr>
        <a:xfrm>
          <a:off x="16370300" y="13544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9375</xdr:rowOff>
    </xdr:from>
    <xdr:ext cx="599010" cy="259045"/>
    <xdr:sp macro="" textlink="">
      <xdr:nvSpPr>
        <xdr:cNvPr id="632" name="災害復旧費最大値テキスト"/>
        <xdr:cNvSpPr txBox="1"/>
      </xdr:nvSpPr>
      <xdr:spPr>
        <a:xfrm>
          <a:off x="16370300" y="11839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70</xdr:row>
      <xdr:rowOff>62698</xdr:rowOff>
    </xdr:from>
    <xdr:to>
      <xdr:col>23</xdr:col>
      <xdr:colOff>606425</xdr:colOff>
      <xdr:row>70</xdr:row>
      <xdr:rowOff>62698</xdr:rowOff>
    </xdr:to>
    <xdr:cxnSp macro="">
      <xdr:nvCxnSpPr>
        <xdr:cNvPr id="633" name="直線コネクタ 632"/>
        <xdr:cNvCxnSpPr/>
      </xdr:nvCxnSpPr>
      <xdr:spPr>
        <a:xfrm>
          <a:off x="16230600" y="12064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135923</xdr:rowOff>
    </xdr:from>
    <xdr:to>
      <xdr:col>23</xdr:col>
      <xdr:colOff>517525</xdr:colOff>
      <xdr:row>78</xdr:row>
      <xdr:rowOff>137331</xdr:rowOff>
    </xdr:to>
    <xdr:cxnSp macro="">
      <xdr:nvCxnSpPr>
        <xdr:cNvPr id="634" name="直線コネクタ 633"/>
        <xdr:cNvCxnSpPr/>
      </xdr:nvCxnSpPr>
      <xdr:spPr>
        <a:xfrm flipV="1">
          <a:off x="15481300" y="13509023"/>
          <a:ext cx="838200" cy="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89068</xdr:rowOff>
    </xdr:from>
    <xdr:ext cx="469744" cy="259045"/>
    <xdr:sp macro="" textlink="">
      <xdr:nvSpPr>
        <xdr:cNvPr id="635" name="災害復旧費平均値テキスト"/>
        <xdr:cNvSpPr txBox="1"/>
      </xdr:nvSpPr>
      <xdr:spPr>
        <a:xfrm>
          <a:off x="16370300" y="13290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66191</xdr:rowOff>
    </xdr:from>
    <xdr:to>
      <xdr:col>23</xdr:col>
      <xdr:colOff>568325</xdr:colOff>
      <xdr:row>78</xdr:row>
      <xdr:rowOff>167791</xdr:rowOff>
    </xdr:to>
    <xdr:sp macro="" textlink="">
      <xdr:nvSpPr>
        <xdr:cNvPr id="636" name="フローチャート : 判断 635"/>
        <xdr:cNvSpPr/>
      </xdr:nvSpPr>
      <xdr:spPr>
        <a:xfrm>
          <a:off x="16268700" y="1343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136198</xdr:rowOff>
    </xdr:from>
    <xdr:to>
      <xdr:col>22</xdr:col>
      <xdr:colOff>365125</xdr:colOff>
      <xdr:row>78</xdr:row>
      <xdr:rowOff>137331</xdr:rowOff>
    </xdr:to>
    <xdr:cxnSp macro="">
      <xdr:nvCxnSpPr>
        <xdr:cNvPr id="637" name="直線コネクタ 636"/>
        <xdr:cNvCxnSpPr/>
      </xdr:nvCxnSpPr>
      <xdr:spPr>
        <a:xfrm>
          <a:off x="14592300" y="13509298"/>
          <a:ext cx="889000" cy="1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51817</xdr:rowOff>
    </xdr:from>
    <xdr:to>
      <xdr:col>22</xdr:col>
      <xdr:colOff>415925</xdr:colOff>
      <xdr:row>78</xdr:row>
      <xdr:rowOff>153417</xdr:rowOff>
    </xdr:to>
    <xdr:sp macro="" textlink="">
      <xdr:nvSpPr>
        <xdr:cNvPr id="638" name="フローチャート : 判断 637"/>
        <xdr:cNvSpPr/>
      </xdr:nvSpPr>
      <xdr:spPr>
        <a:xfrm>
          <a:off x="15430500" y="1342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169944</xdr:rowOff>
    </xdr:from>
    <xdr:ext cx="469744" cy="259045"/>
    <xdr:sp macro="" textlink="">
      <xdr:nvSpPr>
        <xdr:cNvPr id="639" name="テキスト ボックス 638"/>
        <xdr:cNvSpPr txBox="1"/>
      </xdr:nvSpPr>
      <xdr:spPr>
        <a:xfrm>
          <a:off x="15246427" y="1320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136198</xdr:rowOff>
    </xdr:from>
    <xdr:to>
      <xdr:col>21</xdr:col>
      <xdr:colOff>161925</xdr:colOff>
      <xdr:row>78</xdr:row>
      <xdr:rowOff>136897</xdr:rowOff>
    </xdr:to>
    <xdr:cxnSp macro="">
      <xdr:nvCxnSpPr>
        <xdr:cNvPr id="640" name="直線コネクタ 639"/>
        <xdr:cNvCxnSpPr/>
      </xdr:nvCxnSpPr>
      <xdr:spPr>
        <a:xfrm flipV="1">
          <a:off x="13703300" y="13509298"/>
          <a:ext cx="889000" cy="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52739</xdr:rowOff>
    </xdr:from>
    <xdr:to>
      <xdr:col>21</xdr:col>
      <xdr:colOff>212725</xdr:colOff>
      <xdr:row>78</xdr:row>
      <xdr:rowOff>154339</xdr:rowOff>
    </xdr:to>
    <xdr:sp macro="" textlink="">
      <xdr:nvSpPr>
        <xdr:cNvPr id="641" name="フローチャート : 判断 640"/>
        <xdr:cNvSpPr/>
      </xdr:nvSpPr>
      <xdr:spPr>
        <a:xfrm>
          <a:off x="14541500" y="1342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170866</xdr:rowOff>
    </xdr:from>
    <xdr:ext cx="469744" cy="259045"/>
    <xdr:sp macro="" textlink="">
      <xdr:nvSpPr>
        <xdr:cNvPr id="642" name="テキスト ボックス 641"/>
        <xdr:cNvSpPr txBox="1"/>
      </xdr:nvSpPr>
      <xdr:spPr>
        <a:xfrm>
          <a:off x="14357427" y="13201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136334</xdr:rowOff>
    </xdr:from>
    <xdr:to>
      <xdr:col>19</xdr:col>
      <xdr:colOff>644525</xdr:colOff>
      <xdr:row>78</xdr:row>
      <xdr:rowOff>136897</xdr:rowOff>
    </xdr:to>
    <xdr:cxnSp macro="">
      <xdr:nvCxnSpPr>
        <xdr:cNvPr id="643" name="直線コネクタ 642"/>
        <xdr:cNvCxnSpPr/>
      </xdr:nvCxnSpPr>
      <xdr:spPr>
        <a:xfrm>
          <a:off x="12814300" y="13509434"/>
          <a:ext cx="889000" cy="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37671</xdr:rowOff>
    </xdr:from>
    <xdr:to>
      <xdr:col>20</xdr:col>
      <xdr:colOff>9525</xdr:colOff>
      <xdr:row>78</xdr:row>
      <xdr:rowOff>139271</xdr:rowOff>
    </xdr:to>
    <xdr:sp macro="" textlink="">
      <xdr:nvSpPr>
        <xdr:cNvPr id="644" name="フローチャート : 判断 643"/>
        <xdr:cNvSpPr/>
      </xdr:nvSpPr>
      <xdr:spPr>
        <a:xfrm>
          <a:off x="13652500" y="1341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155798</xdr:rowOff>
    </xdr:from>
    <xdr:ext cx="534377" cy="259045"/>
    <xdr:sp macro="" textlink="">
      <xdr:nvSpPr>
        <xdr:cNvPr id="645" name="テキスト ボックス 644"/>
        <xdr:cNvSpPr txBox="1"/>
      </xdr:nvSpPr>
      <xdr:spPr>
        <a:xfrm>
          <a:off x="13436111" y="1318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56293</xdr:rowOff>
    </xdr:from>
    <xdr:to>
      <xdr:col>18</xdr:col>
      <xdr:colOff>492125</xdr:colOff>
      <xdr:row>78</xdr:row>
      <xdr:rowOff>157893</xdr:rowOff>
    </xdr:to>
    <xdr:sp macro="" textlink="">
      <xdr:nvSpPr>
        <xdr:cNvPr id="646" name="フローチャート : 判断 645"/>
        <xdr:cNvSpPr/>
      </xdr:nvSpPr>
      <xdr:spPr>
        <a:xfrm>
          <a:off x="12763500" y="13429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2970</xdr:rowOff>
    </xdr:from>
    <xdr:ext cx="469744" cy="259045"/>
    <xdr:sp macro="" textlink="">
      <xdr:nvSpPr>
        <xdr:cNvPr id="647" name="テキスト ボックス 646"/>
        <xdr:cNvSpPr txBox="1"/>
      </xdr:nvSpPr>
      <xdr:spPr>
        <a:xfrm>
          <a:off x="12579427" y="13204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85123</xdr:rowOff>
    </xdr:from>
    <xdr:to>
      <xdr:col>23</xdr:col>
      <xdr:colOff>568325</xdr:colOff>
      <xdr:row>79</xdr:row>
      <xdr:rowOff>15273</xdr:rowOff>
    </xdr:to>
    <xdr:sp macro="" textlink="">
      <xdr:nvSpPr>
        <xdr:cNvPr id="653" name="円/楕円 652"/>
        <xdr:cNvSpPr/>
      </xdr:nvSpPr>
      <xdr:spPr>
        <a:xfrm>
          <a:off x="16268700" y="13458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44617</xdr:rowOff>
    </xdr:from>
    <xdr:ext cx="378565" cy="259045"/>
    <xdr:sp macro="" textlink="">
      <xdr:nvSpPr>
        <xdr:cNvPr id="654" name="災害復旧費該当値テキスト"/>
        <xdr:cNvSpPr txBox="1"/>
      </xdr:nvSpPr>
      <xdr:spPr>
        <a:xfrm>
          <a:off x="16370300" y="134177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86531</xdr:rowOff>
    </xdr:from>
    <xdr:to>
      <xdr:col>22</xdr:col>
      <xdr:colOff>415925</xdr:colOff>
      <xdr:row>79</xdr:row>
      <xdr:rowOff>16681</xdr:rowOff>
    </xdr:to>
    <xdr:sp macro="" textlink="">
      <xdr:nvSpPr>
        <xdr:cNvPr id="655" name="円/楕円 654"/>
        <xdr:cNvSpPr/>
      </xdr:nvSpPr>
      <xdr:spPr>
        <a:xfrm>
          <a:off x="15430500" y="13459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7808</xdr:rowOff>
    </xdr:from>
    <xdr:ext cx="378565" cy="259045"/>
    <xdr:sp macro="" textlink="">
      <xdr:nvSpPr>
        <xdr:cNvPr id="656" name="テキスト ボックス 655"/>
        <xdr:cNvSpPr txBox="1"/>
      </xdr:nvSpPr>
      <xdr:spPr>
        <a:xfrm>
          <a:off x="15292017" y="135523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85398</xdr:rowOff>
    </xdr:from>
    <xdr:to>
      <xdr:col>21</xdr:col>
      <xdr:colOff>212725</xdr:colOff>
      <xdr:row>79</xdr:row>
      <xdr:rowOff>15548</xdr:rowOff>
    </xdr:to>
    <xdr:sp macro="" textlink="">
      <xdr:nvSpPr>
        <xdr:cNvPr id="657" name="円/楕円 656"/>
        <xdr:cNvSpPr/>
      </xdr:nvSpPr>
      <xdr:spPr>
        <a:xfrm>
          <a:off x="14541500" y="13458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6675</xdr:rowOff>
    </xdr:from>
    <xdr:ext cx="378565" cy="259045"/>
    <xdr:sp macro="" textlink="">
      <xdr:nvSpPr>
        <xdr:cNvPr id="658" name="テキスト ボックス 657"/>
        <xdr:cNvSpPr txBox="1"/>
      </xdr:nvSpPr>
      <xdr:spPr>
        <a:xfrm>
          <a:off x="14403017" y="135512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86097</xdr:rowOff>
    </xdr:from>
    <xdr:to>
      <xdr:col>20</xdr:col>
      <xdr:colOff>9525</xdr:colOff>
      <xdr:row>79</xdr:row>
      <xdr:rowOff>16247</xdr:rowOff>
    </xdr:to>
    <xdr:sp macro="" textlink="">
      <xdr:nvSpPr>
        <xdr:cNvPr id="659" name="円/楕円 658"/>
        <xdr:cNvSpPr/>
      </xdr:nvSpPr>
      <xdr:spPr>
        <a:xfrm>
          <a:off x="13652500" y="13459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7374</xdr:rowOff>
    </xdr:from>
    <xdr:ext cx="378565" cy="259045"/>
    <xdr:sp macro="" textlink="">
      <xdr:nvSpPr>
        <xdr:cNvPr id="660" name="テキスト ボックス 659"/>
        <xdr:cNvSpPr txBox="1"/>
      </xdr:nvSpPr>
      <xdr:spPr>
        <a:xfrm>
          <a:off x="13514017" y="135519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85534</xdr:rowOff>
    </xdr:from>
    <xdr:to>
      <xdr:col>18</xdr:col>
      <xdr:colOff>492125</xdr:colOff>
      <xdr:row>79</xdr:row>
      <xdr:rowOff>15684</xdr:rowOff>
    </xdr:to>
    <xdr:sp macro="" textlink="">
      <xdr:nvSpPr>
        <xdr:cNvPr id="661" name="円/楕円 660"/>
        <xdr:cNvSpPr/>
      </xdr:nvSpPr>
      <xdr:spPr>
        <a:xfrm>
          <a:off x="12763500" y="1345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6811</xdr:rowOff>
    </xdr:from>
    <xdr:ext cx="378565" cy="259045"/>
    <xdr:sp macro="" textlink="">
      <xdr:nvSpPr>
        <xdr:cNvPr id="662" name="テキスト ボックス 661"/>
        <xdr:cNvSpPr txBox="1"/>
      </xdr:nvSpPr>
      <xdr:spPr>
        <a:xfrm>
          <a:off x="12625017" y="135513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61,639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45044</xdr:rowOff>
    </xdr:from>
    <xdr:to>
      <xdr:col>23</xdr:col>
      <xdr:colOff>516889</xdr:colOff>
      <xdr:row>98</xdr:row>
      <xdr:rowOff>138961</xdr:rowOff>
    </xdr:to>
    <xdr:cxnSp macro="">
      <xdr:nvCxnSpPr>
        <xdr:cNvPr id="686" name="直線コネクタ 685"/>
        <xdr:cNvCxnSpPr/>
      </xdr:nvCxnSpPr>
      <xdr:spPr>
        <a:xfrm flipV="1">
          <a:off x="16317595" y="15475544"/>
          <a:ext cx="1269" cy="146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142788</xdr:rowOff>
    </xdr:from>
    <xdr:ext cx="534377" cy="259045"/>
    <xdr:sp macro="" textlink="">
      <xdr:nvSpPr>
        <xdr:cNvPr id="687" name="公債費最小値テキスト"/>
        <xdr:cNvSpPr txBox="1"/>
      </xdr:nvSpPr>
      <xdr:spPr>
        <a:xfrm>
          <a:off x="16370300" y="1694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98</xdr:row>
      <xdr:rowOff>138961</xdr:rowOff>
    </xdr:from>
    <xdr:to>
      <xdr:col>23</xdr:col>
      <xdr:colOff>606425</xdr:colOff>
      <xdr:row>98</xdr:row>
      <xdr:rowOff>138961</xdr:rowOff>
    </xdr:to>
    <xdr:cxnSp macro="">
      <xdr:nvCxnSpPr>
        <xdr:cNvPr id="688" name="直線コネクタ 687"/>
        <xdr:cNvCxnSpPr/>
      </xdr:nvCxnSpPr>
      <xdr:spPr>
        <a:xfrm>
          <a:off x="16230600" y="16941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163171</xdr:rowOff>
    </xdr:from>
    <xdr:ext cx="599010" cy="259045"/>
    <xdr:sp macro="" textlink="">
      <xdr:nvSpPr>
        <xdr:cNvPr id="689" name="公債費最大値テキスト"/>
        <xdr:cNvSpPr txBox="1"/>
      </xdr:nvSpPr>
      <xdr:spPr>
        <a:xfrm>
          <a:off x="16370300" y="15250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90</xdr:row>
      <xdr:rowOff>45044</xdr:rowOff>
    </xdr:from>
    <xdr:to>
      <xdr:col>23</xdr:col>
      <xdr:colOff>606425</xdr:colOff>
      <xdr:row>90</xdr:row>
      <xdr:rowOff>45044</xdr:rowOff>
    </xdr:to>
    <xdr:cxnSp macro="">
      <xdr:nvCxnSpPr>
        <xdr:cNvPr id="690" name="直線コネクタ 689"/>
        <xdr:cNvCxnSpPr/>
      </xdr:nvCxnSpPr>
      <xdr:spPr>
        <a:xfrm>
          <a:off x="16230600" y="15475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87057</xdr:rowOff>
    </xdr:from>
    <xdr:to>
      <xdr:col>23</xdr:col>
      <xdr:colOff>517525</xdr:colOff>
      <xdr:row>97</xdr:row>
      <xdr:rowOff>98785</xdr:rowOff>
    </xdr:to>
    <xdr:cxnSp macro="">
      <xdr:nvCxnSpPr>
        <xdr:cNvPr id="691" name="直線コネクタ 690"/>
        <xdr:cNvCxnSpPr/>
      </xdr:nvCxnSpPr>
      <xdr:spPr>
        <a:xfrm>
          <a:off x="15481300" y="16717707"/>
          <a:ext cx="838200" cy="11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45770</xdr:rowOff>
    </xdr:from>
    <xdr:ext cx="534377" cy="259045"/>
    <xdr:sp macro="" textlink="">
      <xdr:nvSpPr>
        <xdr:cNvPr id="692" name="公債費平均値テキスト"/>
        <xdr:cNvSpPr txBox="1"/>
      </xdr:nvSpPr>
      <xdr:spPr>
        <a:xfrm>
          <a:off x="16370300" y="166764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67343</xdr:rowOff>
    </xdr:from>
    <xdr:to>
      <xdr:col>23</xdr:col>
      <xdr:colOff>568325</xdr:colOff>
      <xdr:row>97</xdr:row>
      <xdr:rowOff>168943</xdr:rowOff>
    </xdr:to>
    <xdr:sp macro="" textlink="">
      <xdr:nvSpPr>
        <xdr:cNvPr id="693" name="フローチャート : 判断 692"/>
        <xdr:cNvSpPr/>
      </xdr:nvSpPr>
      <xdr:spPr>
        <a:xfrm>
          <a:off x="16268700" y="1669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87057</xdr:rowOff>
    </xdr:from>
    <xdr:to>
      <xdr:col>22</xdr:col>
      <xdr:colOff>365125</xdr:colOff>
      <xdr:row>97</xdr:row>
      <xdr:rowOff>96273</xdr:rowOff>
    </xdr:to>
    <xdr:cxnSp macro="">
      <xdr:nvCxnSpPr>
        <xdr:cNvPr id="694" name="直線コネクタ 693"/>
        <xdr:cNvCxnSpPr/>
      </xdr:nvCxnSpPr>
      <xdr:spPr>
        <a:xfrm flipV="1">
          <a:off x="14592300" y="16717707"/>
          <a:ext cx="889000" cy="9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78144</xdr:rowOff>
    </xdr:from>
    <xdr:to>
      <xdr:col>22</xdr:col>
      <xdr:colOff>415925</xdr:colOff>
      <xdr:row>98</xdr:row>
      <xdr:rowOff>8294</xdr:rowOff>
    </xdr:to>
    <xdr:sp macro="" textlink="">
      <xdr:nvSpPr>
        <xdr:cNvPr id="695" name="フローチャート : 判断 694"/>
        <xdr:cNvSpPr/>
      </xdr:nvSpPr>
      <xdr:spPr>
        <a:xfrm>
          <a:off x="15430500" y="1670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170871</xdr:rowOff>
    </xdr:from>
    <xdr:ext cx="534377" cy="259045"/>
    <xdr:sp macro="" textlink="">
      <xdr:nvSpPr>
        <xdr:cNvPr id="696" name="テキスト ボックス 695"/>
        <xdr:cNvSpPr txBox="1"/>
      </xdr:nvSpPr>
      <xdr:spPr>
        <a:xfrm>
          <a:off x="15214111" y="16801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67,823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92289</xdr:rowOff>
    </xdr:from>
    <xdr:to>
      <xdr:col>21</xdr:col>
      <xdr:colOff>161925</xdr:colOff>
      <xdr:row>97</xdr:row>
      <xdr:rowOff>96273</xdr:rowOff>
    </xdr:to>
    <xdr:cxnSp macro="">
      <xdr:nvCxnSpPr>
        <xdr:cNvPr id="697" name="直線コネクタ 696"/>
        <xdr:cNvCxnSpPr/>
      </xdr:nvCxnSpPr>
      <xdr:spPr>
        <a:xfrm>
          <a:off x="13703300" y="16722939"/>
          <a:ext cx="889000" cy="3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76144</xdr:rowOff>
    </xdr:from>
    <xdr:to>
      <xdr:col>21</xdr:col>
      <xdr:colOff>212725</xdr:colOff>
      <xdr:row>98</xdr:row>
      <xdr:rowOff>6294</xdr:rowOff>
    </xdr:to>
    <xdr:sp macro="" textlink="">
      <xdr:nvSpPr>
        <xdr:cNvPr id="698" name="フローチャート : 判断 697"/>
        <xdr:cNvSpPr/>
      </xdr:nvSpPr>
      <xdr:spPr>
        <a:xfrm>
          <a:off x="14541500" y="167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168871</xdr:rowOff>
    </xdr:from>
    <xdr:ext cx="534377" cy="259045"/>
    <xdr:sp macro="" textlink="">
      <xdr:nvSpPr>
        <xdr:cNvPr id="699" name="テキスト ボックス 698"/>
        <xdr:cNvSpPr txBox="1"/>
      </xdr:nvSpPr>
      <xdr:spPr>
        <a:xfrm>
          <a:off x="14325111" y="1679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68,348</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91492</xdr:rowOff>
    </xdr:from>
    <xdr:to>
      <xdr:col>19</xdr:col>
      <xdr:colOff>644525</xdr:colOff>
      <xdr:row>97</xdr:row>
      <xdr:rowOff>92289</xdr:rowOff>
    </xdr:to>
    <xdr:cxnSp macro="">
      <xdr:nvCxnSpPr>
        <xdr:cNvPr id="700" name="直線コネクタ 699"/>
        <xdr:cNvCxnSpPr/>
      </xdr:nvCxnSpPr>
      <xdr:spPr>
        <a:xfrm>
          <a:off x="12814300" y="16722142"/>
          <a:ext cx="889000" cy="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75397</xdr:rowOff>
    </xdr:from>
    <xdr:to>
      <xdr:col>20</xdr:col>
      <xdr:colOff>9525</xdr:colOff>
      <xdr:row>98</xdr:row>
      <xdr:rowOff>5547</xdr:rowOff>
    </xdr:to>
    <xdr:sp macro="" textlink="">
      <xdr:nvSpPr>
        <xdr:cNvPr id="701" name="フローチャート : 判断 700"/>
        <xdr:cNvSpPr/>
      </xdr:nvSpPr>
      <xdr:spPr>
        <a:xfrm>
          <a:off x="13652500" y="1670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168124</xdr:rowOff>
    </xdr:from>
    <xdr:ext cx="534377" cy="259045"/>
    <xdr:sp macro="" textlink="">
      <xdr:nvSpPr>
        <xdr:cNvPr id="702" name="テキスト ボックス 701"/>
        <xdr:cNvSpPr txBox="1"/>
      </xdr:nvSpPr>
      <xdr:spPr>
        <a:xfrm>
          <a:off x="13436111" y="167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68,544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70993</xdr:rowOff>
    </xdr:from>
    <xdr:to>
      <xdr:col>18</xdr:col>
      <xdr:colOff>492125</xdr:colOff>
      <xdr:row>98</xdr:row>
      <xdr:rowOff>1143</xdr:rowOff>
    </xdr:to>
    <xdr:sp macro="" textlink="">
      <xdr:nvSpPr>
        <xdr:cNvPr id="703" name="フローチャート : 判断 702"/>
        <xdr:cNvSpPr/>
      </xdr:nvSpPr>
      <xdr:spPr>
        <a:xfrm>
          <a:off x="12763500" y="16701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163720</xdr:rowOff>
    </xdr:from>
    <xdr:ext cx="534377" cy="259045"/>
    <xdr:sp macro="" textlink="">
      <xdr:nvSpPr>
        <xdr:cNvPr id="704" name="テキスト ボックス 703"/>
        <xdr:cNvSpPr txBox="1"/>
      </xdr:nvSpPr>
      <xdr:spPr>
        <a:xfrm>
          <a:off x="12547111" y="16794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47985</xdr:rowOff>
    </xdr:from>
    <xdr:to>
      <xdr:col>23</xdr:col>
      <xdr:colOff>568325</xdr:colOff>
      <xdr:row>97</xdr:row>
      <xdr:rowOff>149585</xdr:rowOff>
    </xdr:to>
    <xdr:sp macro="" textlink="">
      <xdr:nvSpPr>
        <xdr:cNvPr id="710" name="円/楕円 709"/>
        <xdr:cNvSpPr/>
      </xdr:nvSpPr>
      <xdr:spPr>
        <a:xfrm>
          <a:off x="16268700" y="16678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70862</xdr:rowOff>
    </xdr:from>
    <xdr:ext cx="534377" cy="259045"/>
    <xdr:sp macro="" textlink="">
      <xdr:nvSpPr>
        <xdr:cNvPr id="711" name="公債費該当値テキスト"/>
        <xdr:cNvSpPr txBox="1"/>
      </xdr:nvSpPr>
      <xdr:spPr>
        <a:xfrm>
          <a:off x="16370300" y="16530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75,739</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36257</xdr:rowOff>
    </xdr:from>
    <xdr:to>
      <xdr:col>22</xdr:col>
      <xdr:colOff>415925</xdr:colOff>
      <xdr:row>97</xdr:row>
      <xdr:rowOff>137857</xdr:rowOff>
    </xdr:to>
    <xdr:sp macro="" textlink="">
      <xdr:nvSpPr>
        <xdr:cNvPr id="712" name="円/楕円 711"/>
        <xdr:cNvSpPr/>
      </xdr:nvSpPr>
      <xdr:spPr>
        <a:xfrm>
          <a:off x="15430500" y="16666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154384</xdr:rowOff>
    </xdr:from>
    <xdr:ext cx="534377" cy="259045"/>
    <xdr:sp macro="" textlink="">
      <xdr:nvSpPr>
        <xdr:cNvPr id="713" name="テキスト ボックス 712"/>
        <xdr:cNvSpPr txBox="1"/>
      </xdr:nvSpPr>
      <xdr:spPr>
        <a:xfrm>
          <a:off x="15214111" y="16442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78,817</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45473</xdr:rowOff>
    </xdr:from>
    <xdr:to>
      <xdr:col>21</xdr:col>
      <xdr:colOff>212725</xdr:colOff>
      <xdr:row>97</xdr:row>
      <xdr:rowOff>147073</xdr:rowOff>
    </xdr:to>
    <xdr:sp macro="" textlink="">
      <xdr:nvSpPr>
        <xdr:cNvPr id="714" name="円/楕円 713"/>
        <xdr:cNvSpPr/>
      </xdr:nvSpPr>
      <xdr:spPr>
        <a:xfrm>
          <a:off x="14541500" y="1667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163600</xdr:rowOff>
    </xdr:from>
    <xdr:ext cx="534377" cy="259045"/>
    <xdr:sp macro="" textlink="">
      <xdr:nvSpPr>
        <xdr:cNvPr id="715" name="テキスト ボックス 714"/>
        <xdr:cNvSpPr txBox="1"/>
      </xdr:nvSpPr>
      <xdr:spPr>
        <a:xfrm>
          <a:off x="14325111" y="16451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76,398</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41489</xdr:rowOff>
    </xdr:from>
    <xdr:to>
      <xdr:col>20</xdr:col>
      <xdr:colOff>9525</xdr:colOff>
      <xdr:row>97</xdr:row>
      <xdr:rowOff>143089</xdr:rowOff>
    </xdr:to>
    <xdr:sp macro="" textlink="">
      <xdr:nvSpPr>
        <xdr:cNvPr id="716" name="円/楕円 715"/>
        <xdr:cNvSpPr/>
      </xdr:nvSpPr>
      <xdr:spPr>
        <a:xfrm>
          <a:off x="13652500" y="1667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159616</xdr:rowOff>
    </xdr:from>
    <xdr:ext cx="534377" cy="259045"/>
    <xdr:sp macro="" textlink="">
      <xdr:nvSpPr>
        <xdr:cNvPr id="717" name="テキスト ボックス 716"/>
        <xdr:cNvSpPr txBox="1"/>
      </xdr:nvSpPr>
      <xdr:spPr>
        <a:xfrm>
          <a:off x="13436111" y="1644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77,444</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40692</xdr:rowOff>
    </xdr:from>
    <xdr:to>
      <xdr:col>18</xdr:col>
      <xdr:colOff>492125</xdr:colOff>
      <xdr:row>97</xdr:row>
      <xdr:rowOff>142292</xdr:rowOff>
    </xdr:to>
    <xdr:sp macro="" textlink="">
      <xdr:nvSpPr>
        <xdr:cNvPr id="718" name="円/楕円 717"/>
        <xdr:cNvSpPr/>
      </xdr:nvSpPr>
      <xdr:spPr>
        <a:xfrm>
          <a:off x="12763500" y="16671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158819</xdr:rowOff>
    </xdr:from>
    <xdr:ext cx="534377" cy="259045"/>
    <xdr:sp macro="" textlink="">
      <xdr:nvSpPr>
        <xdr:cNvPr id="719" name="テキスト ボックス 718"/>
        <xdr:cNvSpPr txBox="1"/>
      </xdr:nvSpPr>
      <xdr:spPr>
        <a:xfrm>
          <a:off x="12547111" y="16446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77,653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0" name="直線コネクタ 72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1" name="テキスト ボックス 73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2" name="直線コネクタ 73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3" name="テキスト ボックス 73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5" name="テキスト ボックス 73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6" name="直線コネクタ 73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7" name="テキスト ボックス 73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8" name="直線コネクタ 73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9" name="テキスト ボックス 73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1" name="テキスト ボックス 74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128270</xdr:rowOff>
    </xdr:from>
    <xdr:to>
      <xdr:col>32</xdr:col>
      <xdr:colOff>186689</xdr:colOff>
      <xdr:row>39</xdr:row>
      <xdr:rowOff>44450</xdr:rowOff>
    </xdr:to>
    <xdr:cxnSp macro="">
      <xdr:nvCxnSpPr>
        <xdr:cNvPr id="743" name="直線コネクタ 742"/>
        <xdr:cNvCxnSpPr/>
      </xdr:nvCxnSpPr>
      <xdr:spPr>
        <a:xfrm flipV="1">
          <a:off x="22159595" y="5100320"/>
          <a:ext cx="1269" cy="1630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4"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5" name="直線コネクタ 74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74947</xdr:rowOff>
    </xdr:from>
    <xdr:ext cx="469744" cy="259045"/>
    <xdr:sp macro="" textlink="">
      <xdr:nvSpPr>
        <xdr:cNvPr id="746" name="諸支出金最大値テキスト"/>
        <xdr:cNvSpPr txBox="1"/>
      </xdr:nvSpPr>
      <xdr:spPr>
        <a:xfrm>
          <a:off x="22212300" y="487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4,280</a:t>
          </a:r>
          <a:endParaRPr kumimoji="1" lang="ja-JP" altLang="en-US" sz="1000" b="1">
            <a:latin typeface="ＭＳ Ｐゴシック"/>
          </a:endParaRPr>
        </a:p>
      </xdr:txBody>
    </xdr:sp>
    <xdr:clientData/>
  </xdr:oneCellAnchor>
  <xdr:twoCellAnchor>
    <xdr:from>
      <xdr:col>32</xdr:col>
      <xdr:colOff>98425</xdr:colOff>
      <xdr:row>29</xdr:row>
      <xdr:rowOff>128270</xdr:rowOff>
    </xdr:from>
    <xdr:to>
      <xdr:col>32</xdr:col>
      <xdr:colOff>276225</xdr:colOff>
      <xdr:row>29</xdr:row>
      <xdr:rowOff>128270</xdr:rowOff>
    </xdr:to>
    <xdr:cxnSp macro="">
      <xdr:nvCxnSpPr>
        <xdr:cNvPr id="747" name="直線コネクタ 746"/>
        <xdr:cNvCxnSpPr/>
      </xdr:nvCxnSpPr>
      <xdr:spPr>
        <a:xfrm>
          <a:off x="22072600" y="510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31</xdr:row>
      <xdr:rowOff>102743</xdr:rowOff>
    </xdr:from>
    <xdr:to>
      <xdr:col>32</xdr:col>
      <xdr:colOff>187325</xdr:colOff>
      <xdr:row>37</xdr:row>
      <xdr:rowOff>109982</xdr:rowOff>
    </xdr:to>
    <xdr:cxnSp macro="">
      <xdr:nvCxnSpPr>
        <xdr:cNvPr id="748" name="直線コネクタ 747"/>
        <xdr:cNvCxnSpPr/>
      </xdr:nvCxnSpPr>
      <xdr:spPr>
        <a:xfrm>
          <a:off x="21323300" y="5417693"/>
          <a:ext cx="838200" cy="1035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89425</xdr:rowOff>
    </xdr:from>
    <xdr:ext cx="378565" cy="259045"/>
    <xdr:sp macro="" textlink="">
      <xdr:nvSpPr>
        <xdr:cNvPr id="749" name="諸支出金平均値テキスト"/>
        <xdr:cNvSpPr txBox="1"/>
      </xdr:nvSpPr>
      <xdr:spPr>
        <a:xfrm>
          <a:off x="22212300" y="66045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0" name="フローチャート : 判断 749"/>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31</xdr:row>
      <xdr:rowOff>102743</xdr:rowOff>
    </xdr:from>
    <xdr:to>
      <xdr:col>31</xdr:col>
      <xdr:colOff>34925</xdr:colOff>
      <xdr:row>33</xdr:row>
      <xdr:rowOff>50165</xdr:rowOff>
    </xdr:to>
    <xdr:cxnSp macro="">
      <xdr:nvCxnSpPr>
        <xdr:cNvPr id="751" name="直線コネクタ 750"/>
        <xdr:cNvCxnSpPr/>
      </xdr:nvCxnSpPr>
      <xdr:spPr>
        <a:xfrm flipV="1">
          <a:off x="20434300" y="5417693"/>
          <a:ext cx="889000" cy="290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72898</xdr:rowOff>
    </xdr:from>
    <xdr:to>
      <xdr:col>31</xdr:col>
      <xdr:colOff>85725</xdr:colOff>
      <xdr:row>39</xdr:row>
      <xdr:rowOff>3048</xdr:rowOff>
    </xdr:to>
    <xdr:sp macro="" textlink="">
      <xdr:nvSpPr>
        <xdr:cNvPr id="752" name="フローチャート : 判断 751"/>
        <xdr:cNvSpPr/>
      </xdr:nvSpPr>
      <xdr:spPr>
        <a:xfrm>
          <a:off x="21272500" y="658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165625</xdr:rowOff>
    </xdr:from>
    <xdr:ext cx="378565" cy="259045"/>
    <xdr:sp macro="" textlink="">
      <xdr:nvSpPr>
        <xdr:cNvPr id="753" name="テキスト ボックス 752"/>
        <xdr:cNvSpPr txBox="1"/>
      </xdr:nvSpPr>
      <xdr:spPr>
        <a:xfrm>
          <a:off x="21134017" y="66807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28</xdr:col>
      <xdr:colOff>314325</xdr:colOff>
      <xdr:row>33</xdr:row>
      <xdr:rowOff>50165</xdr:rowOff>
    </xdr:from>
    <xdr:to>
      <xdr:col>29</xdr:col>
      <xdr:colOff>517525</xdr:colOff>
      <xdr:row>37</xdr:row>
      <xdr:rowOff>89027</xdr:rowOff>
    </xdr:to>
    <xdr:cxnSp macro="">
      <xdr:nvCxnSpPr>
        <xdr:cNvPr id="754" name="直線コネクタ 753"/>
        <xdr:cNvCxnSpPr/>
      </xdr:nvCxnSpPr>
      <xdr:spPr>
        <a:xfrm flipV="1">
          <a:off x="19545300" y="5708015"/>
          <a:ext cx="889000" cy="724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88138</xdr:rowOff>
    </xdr:from>
    <xdr:to>
      <xdr:col>29</xdr:col>
      <xdr:colOff>568325</xdr:colOff>
      <xdr:row>38</xdr:row>
      <xdr:rowOff>18288</xdr:rowOff>
    </xdr:to>
    <xdr:sp macro="" textlink="">
      <xdr:nvSpPr>
        <xdr:cNvPr id="755" name="フローチャート : 判断 754"/>
        <xdr:cNvSpPr/>
      </xdr:nvSpPr>
      <xdr:spPr>
        <a:xfrm>
          <a:off x="20383500" y="643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9415</xdr:rowOff>
    </xdr:from>
    <xdr:ext cx="378565" cy="259045"/>
    <xdr:sp macro="" textlink="">
      <xdr:nvSpPr>
        <xdr:cNvPr id="756" name="テキスト ボックス 755"/>
        <xdr:cNvSpPr txBox="1"/>
      </xdr:nvSpPr>
      <xdr:spPr>
        <a:xfrm>
          <a:off x="20245017" y="65245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27</xdr:col>
      <xdr:colOff>111125</xdr:colOff>
      <xdr:row>33</xdr:row>
      <xdr:rowOff>126746</xdr:rowOff>
    </xdr:from>
    <xdr:to>
      <xdr:col>28</xdr:col>
      <xdr:colOff>314325</xdr:colOff>
      <xdr:row>37</xdr:row>
      <xdr:rowOff>89027</xdr:rowOff>
    </xdr:to>
    <xdr:cxnSp macro="">
      <xdr:nvCxnSpPr>
        <xdr:cNvPr id="757" name="直線コネクタ 756"/>
        <xdr:cNvCxnSpPr/>
      </xdr:nvCxnSpPr>
      <xdr:spPr>
        <a:xfrm>
          <a:off x="18656300" y="5784596"/>
          <a:ext cx="889000" cy="648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144907</xdr:rowOff>
    </xdr:from>
    <xdr:to>
      <xdr:col>28</xdr:col>
      <xdr:colOff>365125</xdr:colOff>
      <xdr:row>38</xdr:row>
      <xdr:rowOff>75057</xdr:rowOff>
    </xdr:to>
    <xdr:sp macro="" textlink="">
      <xdr:nvSpPr>
        <xdr:cNvPr id="758" name="フローチャート : 判断 757"/>
        <xdr:cNvSpPr/>
      </xdr:nvSpPr>
      <xdr:spPr>
        <a:xfrm>
          <a:off x="19494500" y="6488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38</xdr:row>
      <xdr:rowOff>66184</xdr:rowOff>
    </xdr:from>
    <xdr:ext cx="378565" cy="259045"/>
    <xdr:sp macro="" textlink="">
      <xdr:nvSpPr>
        <xdr:cNvPr id="759" name="テキスト ボックス 758"/>
        <xdr:cNvSpPr txBox="1"/>
      </xdr:nvSpPr>
      <xdr:spPr>
        <a:xfrm>
          <a:off x="19356017" y="65812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94615</xdr:rowOff>
    </xdr:from>
    <xdr:to>
      <xdr:col>27</xdr:col>
      <xdr:colOff>161925</xdr:colOff>
      <xdr:row>38</xdr:row>
      <xdr:rowOff>24765</xdr:rowOff>
    </xdr:to>
    <xdr:sp macro="" textlink="">
      <xdr:nvSpPr>
        <xdr:cNvPr id="760" name="フローチャート : 判断 759"/>
        <xdr:cNvSpPr/>
      </xdr:nvSpPr>
      <xdr:spPr>
        <a:xfrm>
          <a:off x="18605500" y="643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15892</xdr:rowOff>
    </xdr:from>
    <xdr:ext cx="378565" cy="259045"/>
    <xdr:sp macro="" textlink="">
      <xdr:nvSpPr>
        <xdr:cNvPr id="761" name="テキスト ボックス 760"/>
        <xdr:cNvSpPr txBox="1"/>
      </xdr:nvSpPr>
      <xdr:spPr>
        <a:xfrm>
          <a:off x="18467017" y="65309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59182</xdr:rowOff>
    </xdr:from>
    <xdr:to>
      <xdr:col>32</xdr:col>
      <xdr:colOff>238125</xdr:colOff>
      <xdr:row>37</xdr:row>
      <xdr:rowOff>160782</xdr:rowOff>
    </xdr:to>
    <xdr:sp macro="" textlink="">
      <xdr:nvSpPr>
        <xdr:cNvPr id="767" name="円/楕円 766"/>
        <xdr:cNvSpPr/>
      </xdr:nvSpPr>
      <xdr:spPr>
        <a:xfrm>
          <a:off x="22110700" y="6402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36</xdr:row>
      <xdr:rowOff>82059</xdr:rowOff>
    </xdr:from>
    <xdr:ext cx="378565" cy="259045"/>
    <xdr:sp macro="" textlink="">
      <xdr:nvSpPr>
        <xdr:cNvPr id="768" name="諸支出金該当値テキスト"/>
        <xdr:cNvSpPr txBox="1"/>
      </xdr:nvSpPr>
      <xdr:spPr>
        <a:xfrm>
          <a:off x="22212300" y="62542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30</xdr:col>
      <xdr:colOff>669925</xdr:colOff>
      <xdr:row>31</xdr:row>
      <xdr:rowOff>51943</xdr:rowOff>
    </xdr:from>
    <xdr:to>
      <xdr:col>31</xdr:col>
      <xdr:colOff>85725</xdr:colOff>
      <xdr:row>31</xdr:row>
      <xdr:rowOff>153543</xdr:rowOff>
    </xdr:to>
    <xdr:sp macro="" textlink="">
      <xdr:nvSpPr>
        <xdr:cNvPr id="769" name="円/楕円 768"/>
        <xdr:cNvSpPr/>
      </xdr:nvSpPr>
      <xdr:spPr>
        <a:xfrm>
          <a:off x="21272500" y="5366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29</xdr:row>
      <xdr:rowOff>170070</xdr:rowOff>
    </xdr:from>
    <xdr:ext cx="469744" cy="259045"/>
    <xdr:sp macro="" textlink="">
      <xdr:nvSpPr>
        <xdr:cNvPr id="770" name="テキスト ボックス 769"/>
        <xdr:cNvSpPr txBox="1"/>
      </xdr:nvSpPr>
      <xdr:spPr>
        <a:xfrm>
          <a:off x="21088427" y="5142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3,447</a:t>
          </a:r>
          <a:endParaRPr kumimoji="1" lang="ja-JP" altLang="en-US" sz="1000" b="1">
            <a:solidFill>
              <a:srgbClr val="FF0000"/>
            </a:solidFill>
            <a:latin typeface="ＭＳ Ｐゴシック"/>
          </a:endParaRPr>
        </a:p>
      </xdr:txBody>
    </xdr:sp>
    <xdr:clientData/>
  </xdr:oneCellAnchor>
  <xdr:twoCellAnchor>
    <xdr:from>
      <xdr:col>29</xdr:col>
      <xdr:colOff>466725</xdr:colOff>
      <xdr:row>32</xdr:row>
      <xdr:rowOff>170815</xdr:rowOff>
    </xdr:from>
    <xdr:to>
      <xdr:col>29</xdr:col>
      <xdr:colOff>568325</xdr:colOff>
      <xdr:row>33</xdr:row>
      <xdr:rowOff>100965</xdr:rowOff>
    </xdr:to>
    <xdr:sp macro="" textlink="">
      <xdr:nvSpPr>
        <xdr:cNvPr id="771" name="円/楕円 770"/>
        <xdr:cNvSpPr/>
      </xdr:nvSpPr>
      <xdr:spPr>
        <a:xfrm>
          <a:off x="20383500" y="565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31</xdr:row>
      <xdr:rowOff>117492</xdr:rowOff>
    </xdr:from>
    <xdr:ext cx="469744" cy="259045"/>
    <xdr:sp macro="" textlink="">
      <xdr:nvSpPr>
        <xdr:cNvPr id="772" name="テキスト ボックス 771"/>
        <xdr:cNvSpPr txBox="1"/>
      </xdr:nvSpPr>
      <xdr:spPr>
        <a:xfrm>
          <a:off x="20199427" y="5432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2,685</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38227</xdr:rowOff>
    </xdr:from>
    <xdr:to>
      <xdr:col>28</xdr:col>
      <xdr:colOff>365125</xdr:colOff>
      <xdr:row>37</xdr:row>
      <xdr:rowOff>139827</xdr:rowOff>
    </xdr:to>
    <xdr:sp macro="" textlink="">
      <xdr:nvSpPr>
        <xdr:cNvPr id="773" name="円/楕円 772"/>
        <xdr:cNvSpPr/>
      </xdr:nvSpPr>
      <xdr:spPr>
        <a:xfrm>
          <a:off x="19494500" y="638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35</xdr:row>
      <xdr:rowOff>156354</xdr:rowOff>
    </xdr:from>
    <xdr:ext cx="378565" cy="259045"/>
    <xdr:sp macro="" textlink="">
      <xdr:nvSpPr>
        <xdr:cNvPr id="774" name="テキスト ボックス 773"/>
        <xdr:cNvSpPr txBox="1"/>
      </xdr:nvSpPr>
      <xdr:spPr>
        <a:xfrm>
          <a:off x="19356017" y="61571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27</xdr:col>
      <xdr:colOff>60325</xdr:colOff>
      <xdr:row>33</xdr:row>
      <xdr:rowOff>75946</xdr:rowOff>
    </xdr:from>
    <xdr:to>
      <xdr:col>27</xdr:col>
      <xdr:colOff>161925</xdr:colOff>
      <xdr:row>34</xdr:row>
      <xdr:rowOff>6096</xdr:rowOff>
    </xdr:to>
    <xdr:sp macro="" textlink="">
      <xdr:nvSpPr>
        <xdr:cNvPr id="775" name="円/楕円 774"/>
        <xdr:cNvSpPr/>
      </xdr:nvSpPr>
      <xdr:spPr>
        <a:xfrm>
          <a:off x="18605500" y="5733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32</xdr:row>
      <xdr:rowOff>22623</xdr:rowOff>
    </xdr:from>
    <xdr:ext cx="469744" cy="259045"/>
    <xdr:sp macro="" textlink="">
      <xdr:nvSpPr>
        <xdr:cNvPr id="776" name="テキスト ボックス 775"/>
        <xdr:cNvSpPr txBox="1"/>
      </xdr:nvSpPr>
      <xdr:spPr>
        <a:xfrm>
          <a:off x="18421427" y="5509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2,484</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87" name="直線コネクタ 786"/>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88" name="テキスト ボックス 787"/>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89" name="直線コネクタ 788"/>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144434</xdr:rowOff>
    </xdr:from>
    <xdr:ext cx="467179" cy="259045"/>
    <xdr:sp macro="" textlink="">
      <xdr:nvSpPr>
        <xdr:cNvPr id="790" name="テキスト ボックス 789"/>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1" name="直線コネクタ 790"/>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54</xdr:row>
      <xdr:rowOff>160762</xdr:rowOff>
    </xdr:from>
    <xdr:ext cx="467179" cy="259045"/>
    <xdr:sp macro="" textlink="">
      <xdr:nvSpPr>
        <xdr:cNvPr id="792" name="テキスト ボックス 791"/>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3" name="直線コネクタ 792"/>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5642</xdr:rowOff>
    </xdr:from>
    <xdr:ext cx="467179" cy="259045"/>
    <xdr:sp macro="" textlink="">
      <xdr:nvSpPr>
        <xdr:cNvPr id="794" name="テキスト ボックス 793"/>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5" name="直線コネクタ 794"/>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21970</xdr:rowOff>
    </xdr:from>
    <xdr:ext cx="467179" cy="259045"/>
    <xdr:sp macro="" textlink="">
      <xdr:nvSpPr>
        <xdr:cNvPr id="796" name="テキスト ボックス 795"/>
        <xdr:cNvSpPr txBox="1"/>
      </xdr:nvSpPr>
      <xdr:spPr>
        <a:xfrm>
          <a:off x="17820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97" name="直線コネクタ 796"/>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98" name="テキスト ボックス 797"/>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800" name="テキスト ボックス 799"/>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96593</xdr:rowOff>
    </xdr:from>
    <xdr:to>
      <xdr:col>32</xdr:col>
      <xdr:colOff>186689</xdr:colOff>
      <xdr:row>59</xdr:row>
      <xdr:rowOff>98878</xdr:rowOff>
    </xdr:to>
    <xdr:cxnSp macro="">
      <xdr:nvCxnSpPr>
        <xdr:cNvPr id="802" name="直線コネクタ 801"/>
        <xdr:cNvCxnSpPr/>
      </xdr:nvCxnSpPr>
      <xdr:spPr>
        <a:xfrm flipV="1">
          <a:off x="22159595" y="8669093"/>
          <a:ext cx="1269" cy="1545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144198</xdr:rowOff>
    </xdr:from>
    <xdr:ext cx="249299" cy="259045"/>
    <xdr:sp macro="" textlink="">
      <xdr:nvSpPr>
        <xdr:cNvPr id="803" name="前年度繰上充用金最小値テキスト"/>
        <xdr:cNvSpPr txBox="1"/>
      </xdr:nvSpPr>
      <xdr:spPr>
        <a:xfrm>
          <a:off x="22212300" y="10259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4" name="直線コネクタ 803"/>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43270</xdr:rowOff>
    </xdr:from>
    <xdr:ext cx="469744" cy="259045"/>
    <xdr:sp macro="" textlink="">
      <xdr:nvSpPr>
        <xdr:cNvPr id="805" name="前年度繰上充用金最大値テキスト"/>
        <xdr:cNvSpPr txBox="1"/>
      </xdr:nvSpPr>
      <xdr:spPr>
        <a:xfrm>
          <a:off x="22212300" y="844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50</xdr:row>
      <xdr:rowOff>96593</xdr:rowOff>
    </xdr:from>
    <xdr:to>
      <xdr:col>32</xdr:col>
      <xdr:colOff>276225</xdr:colOff>
      <xdr:row>50</xdr:row>
      <xdr:rowOff>96593</xdr:rowOff>
    </xdr:to>
    <xdr:cxnSp macro="">
      <xdr:nvCxnSpPr>
        <xdr:cNvPr id="806" name="直線コネクタ 805"/>
        <xdr:cNvCxnSpPr/>
      </xdr:nvCxnSpPr>
      <xdr:spPr>
        <a:xfrm>
          <a:off x="22072600" y="8669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07" name="直線コネクタ 806"/>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61648</xdr:rowOff>
    </xdr:from>
    <xdr:ext cx="313932" cy="259045"/>
    <xdr:sp macro="" textlink="">
      <xdr:nvSpPr>
        <xdr:cNvPr id="808" name="前年度繰上充用金平均値テキスト"/>
        <xdr:cNvSpPr txBox="1"/>
      </xdr:nvSpPr>
      <xdr:spPr>
        <a:xfrm>
          <a:off x="22212300" y="10005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38771</xdr:rowOff>
    </xdr:from>
    <xdr:to>
      <xdr:col>32</xdr:col>
      <xdr:colOff>238125</xdr:colOff>
      <xdr:row>59</xdr:row>
      <xdr:rowOff>140371</xdr:rowOff>
    </xdr:to>
    <xdr:sp macro="" textlink="">
      <xdr:nvSpPr>
        <xdr:cNvPr id="809" name="フローチャート : 判断 808"/>
        <xdr:cNvSpPr/>
      </xdr:nvSpPr>
      <xdr:spPr>
        <a:xfrm>
          <a:off x="22110700" y="1015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0" name="直線コネクタ 809"/>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42690</xdr:rowOff>
    </xdr:from>
    <xdr:to>
      <xdr:col>31</xdr:col>
      <xdr:colOff>85725</xdr:colOff>
      <xdr:row>59</xdr:row>
      <xdr:rowOff>144290</xdr:rowOff>
    </xdr:to>
    <xdr:sp macro="" textlink="">
      <xdr:nvSpPr>
        <xdr:cNvPr id="811" name="フローチャート : 判断 810"/>
        <xdr:cNvSpPr/>
      </xdr:nvSpPr>
      <xdr:spPr>
        <a:xfrm>
          <a:off x="21272500" y="1015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57</xdr:row>
      <xdr:rowOff>160817</xdr:rowOff>
    </xdr:from>
    <xdr:ext cx="313932" cy="259045"/>
    <xdr:sp macro="" textlink="">
      <xdr:nvSpPr>
        <xdr:cNvPr id="812" name="テキスト ボックス 811"/>
        <xdr:cNvSpPr txBox="1"/>
      </xdr:nvSpPr>
      <xdr:spPr>
        <a:xfrm>
          <a:off x="21166333" y="9933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3" name="直線コネクタ 812"/>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43833</xdr:rowOff>
    </xdr:from>
    <xdr:to>
      <xdr:col>29</xdr:col>
      <xdr:colOff>568325</xdr:colOff>
      <xdr:row>59</xdr:row>
      <xdr:rowOff>145433</xdr:rowOff>
    </xdr:to>
    <xdr:sp macro="" textlink="">
      <xdr:nvSpPr>
        <xdr:cNvPr id="814" name="フローチャート : 判断 813"/>
        <xdr:cNvSpPr/>
      </xdr:nvSpPr>
      <xdr:spPr>
        <a:xfrm>
          <a:off x="20383500" y="10159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57</xdr:row>
      <xdr:rowOff>161960</xdr:rowOff>
    </xdr:from>
    <xdr:ext cx="313932" cy="259045"/>
    <xdr:sp macro="" textlink="">
      <xdr:nvSpPr>
        <xdr:cNvPr id="815" name="テキスト ボックス 814"/>
        <xdr:cNvSpPr txBox="1"/>
      </xdr:nvSpPr>
      <xdr:spPr>
        <a:xfrm>
          <a:off x="20277333" y="9934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16" name="直線コネクタ 815"/>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45466</xdr:rowOff>
    </xdr:from>
    <xdr:to>
      <xdr:col>28</xdr:col>
      <xdr:colOff>365125</xdr:colOff>
      <xdr:row>59</xdr:row>
      <xdr:rowOff>147066</xdr:rowOff>
    </xdr:to>
    <xdr:sp macro="" textlink="">
      <xdr:nvSpPr>
        <xdr:cNvPr id="817" name="フローチャート : 判断 816"/>
        <xdr:cNvSpPr/>
      </xdr:nvSpPr>
      <xdr:spPr>
        <a:xfrm>
          <a:off x="19494500" y="1016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57</xdr:row>
      <xdr:rowOff>163593</xdr:rowOff>
    </xdr:from>
    <xdr:ext cx="313932" cy="259045"/>
    <xdr:sp macro="" textlink="">
      <xdr:nvSpPr>
        <xdr:cNvPr id="818" name="テキスト ボックス 817"/>
        <xdr:cNvSpPr txBox="1"/>
      </xdr:nvSpPr>
      <xdr:spPr>
        <a:xfrm>
          <a:off x="19388333" y="99362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59</xdr:row>
      <xdr:rowOff>40894</xdr:rowOff>
    </xdr:from>
    <xdr:to>
      <xdr:col>27</xdr:col>
      <xdr:colOff>161925</xdr:colOff>
      <xdr:row>59</xdr:row>
      <xdr:rowOff>142494</xdr:rowOff>
    </xdr:to>
    <xdr:sp macro="" textlink="">
      <xdr:nvSpPr>
        <xdr:cNvPr id="819" name="フローチャート : 判断 818"/>
        <xdr:cNvSpPr/>
      </xdr:nvSpPr>
      <xdr:spPr>
        <a:xfrm>
          <a:off x="18605500" y="1015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57</xdr:row>
      <xdr:rowOff>159021</xdr:rowOff>
    </xdr:from>
    <xdr:ext cx="313932" cy="259045"/>
    <xdr:sp macro="" textlink="">
      <xdr:nvSpPr>
        <xdr:cNvPr id="820" name="テキスト ボックス 819"/>
        <xdr:cNvSpPr txBox="1"/>
      </xdr:nvSpPr>
      <xdr:spPr>
        <a:xfrm>
          <a:off x="18499333" y="9931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6" name="円/楕円 825"/>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59</xdr:row>
      <xdr:rowOff>17198</xdr:rowOff>
    </xdr:from>
    <xdr:ext cx="249299" cy="259045"/>
    <xdr:sp macro="" textlink="">
      <xdr:nvSpPr>
        <xdr:cNvPr id="827" name="前年度繰上充用金該当値テキスト"/>
        <xdr:cNvSpPr txBox="1"/>
      </xdr:nvSpPr>
      <xdr:spPr>
        <a:xfrm>
          <a:off x="22212300" y="10132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28" name="円/楕円 827"/>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29" name="テキスト ボックス 828"/>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0" name="円/楕円 829"/>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31" name="テキスト ボックス 830"/>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2" name="円/楕円 831"/>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33" name="テキスト ボックス 832"/>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4" name="円/楕円 833"/>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5" name="テキスト ボックス 834"/>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総務費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116,490</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18,935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円）：類似団体平均を大きく上回っていて，前年度と比べて大きく増加（</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17.7%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増）したが，主な要因としては，庁舎整備事業や公共施設再編整備事業による普通建設事業費，</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基幹業務クラウドサービス導入業務の外部委託による</a:t>
          </a:r>
          <a:endParaRPr lang="ja-JP" altLang="ja-JP" sz="1200">
            <a:effectLst/>
            <a:latin typeface="ＭＳ ゴシック" panose="020B0609070205080204" pitchFamily="49" charset="-128"/>
            <a:ea typeface="ＭＳ ゴシック" panose="020B0609070205080204" pitchFamily="49" charset="-128"/>
          </a:endParaRPr>
        </a:p>
        <a:p>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　　　　　　　　　　　　　　　　　　　　　　　　　　　　　 物件費</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が増加したためである。</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民生費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162,445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3,576</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円）：決算総額の</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27.6</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％を占めていて一番高額な費目となっている。類似団体平均を下回っているが，主な要因は生活保護費が減少傾向にあるためである。</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土木費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72,617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9,216</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円）：類似団体平均を大きく上回っているが，主な要因としては，港湾建設事業の県への負担金や，急傾斜地崩壊対策工事費に対する経費が高いためである。　</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消防費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28,985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2,687</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円）：類似団体平均を大きく上回っているが，主な要因としては，消防救急デジタル</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無線</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共同整備</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に伴う</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負担金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（臨時的経費）</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が高額となったためである。</a:t>
          </a:r>
          <a:endParaRPr lang="ja-JP" altLang="ja-JP" sz="1200">
            <a:effectLst/>
            <a:latin typeface="ＭＳ ゴシック" panose="020B0609070205080204" pitchFamily="49" charset="-128"/>
            <a:ea typeface="ＭＳ ゴシック" panose="020B0609070205080204" pitchFamily="49" charset="-128"/>
          </a:endParaRPr>
        </a:p>
        <a:p>
          <a:pPr eaLnBrk="1" fontAlgn="auto" latinLnBrk="0" hangingPunct="1"/>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教育費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47,065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3,353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円）：小学校屋内運動場耐震補強及び大規模改修工事による普通建設事業費が増加している。なお，類似団体平均は大きく下回っている。</a:t>
          </a:r>
          <a:endParaRPr lang="ja-JP" altLang="ja-JP" sz="1200">
            <a:effectLst/>
            <a:latin typeface="ＭＳ ゴシック" panose="020B0609070205080204" pitchFamily="49" charset="-128"/>
            <a:ea typeface="ＭＳ ゴシック" panose="020B0609070205080204" pitchFamily="49" charset="-128"/>
          </a:endParaRPr>
        </a:p>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公債費</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住民一人当たり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75,739</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円（前年度比</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3,078</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円）：類似団体平均をやや上回っているが，</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地方債現在高は年々減少している。</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実質収支額については，前年度と比べて増加していて，大規模事業の終了等による歳出の減少や，地方消費税交付金</a:t>
          </a:r>
          <a:r>
            <a:rPr lang="ja-JP" altLang="en-US" sz="1400" b="0" i="0" baseline="0">
              <a:solidFill>
                <a:schemeClr val="dk1"/>
              </a:solidFill>
              <a:effectLst/>
              <a:latin typeface="+mn-ea"/>
              <a:ea typeface="+mn-ea"/>
              <a:cs typeface="+mn-cs"/>
            </a:rPr>
            <a:t>等</a:t>
          </a:r>
          <a:r>
            <a:rPr lang="ja-JP" altLang="ja-JP" sz="1400" b="0" i="0" baseline="0">
              <a:solidFill>
                <a:schemeClr val="dk1"/>
              </a:solidFill>
              <a:effectLst/>
              <a:latin typeface="+mn-ea"/>
              <a:ea typeface="+mn-ea"/>
              <a:cs typeface="+mn-cs"/>
            </a:rPr>
            <a:t>の増加</a:t>
          </a:r>
          <a:r>
            <a:rPr lang="ja-JP" altLang="en-US" sz="1400" b="0" i="0" baseline="0">
              <a:solidFill>
                <a:schemeClr val="dk1"/>
              </a:solidFill>
              <a:effectLst/>
              <a:latin typeface="+mn-ea"/>
              <a:ea typeface="+mn-ea"/>
              <a:cs typeface="+mn-cs"/>
            </a:rPr>
            <a:t>の影響で</a:t>
          </a:r>
          <a:r>
            <a:rPr lang="ja-JP" altLang="ja-JP" sz="1400" b="0" i="0" baseline="0">
              <a:solidFill>
                <a:schemeClr val="dk1"/>
              </a:solidFill>
              <a:effectLst/>
              <a:latin typeface="+mn-ea"/>
              <a:ea typeface="+mn-ea"/>
              <a:cs typeface="+mn-cs"/>
            </a:rPr>
            <a:t>，</a:t>
          </a:r>
          <a:r>
            <a:rPr lang="en-US" altLang="ja-JP" sz="1400" b="0" i="0" baseline="0">
              <a:solidFill>
                <a:schemeClr val="dk1"/>
              </a:solidFill>
              <a:effectLst/>
              <a:latin typeface="+mn-ea"/>
              <a:ea typeface="+mn-ea"/>
              <a:cs typeface="+mn-cs"/>
            </a:rPr>
            <a:t>611</a:t>
          </a:r>
          <a:r>
            <a:rPr lang="ja-JP" altLang="ja-JP" sz="1400" b="0" i="0" baseline="0">
              <a:solidFill>
                <a:schemeClr val="dk1"/>
              </a:solidFill>
              <a:effectLst/>
              <a:latin typeface="+mn-ea"/>
              <a:ea typeface="+mn-ea"/>
              <a:cs typeface="+mn-cs"/>
            </a:rPr>
            <a:t>百万円の黒字となっている。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財政調整基金は，継続して積み増しを行っていて，</a:t>
          </a:r>
          <a:r>
            <a:rPr lang="en-US" altLang="ja-JP" sz="1400" b="0" i="0" baseline="0">
              <a:solidFill>
                <a:schemeClr val="dk1"/>
              </a:solidFill>
              <a:effectLst/>
              <a:latin typeface="+mn-ea"/>
              <a:ea typeface="+mn-ea"/>
              <a:cs typeface="+mn-cs"/>
            </a:rPr>
            <a:t>H27</a:t>
          </a:r>
          <a:r>
            <a:rPr lang="ja-JP" altLang="ja-JP" sz="1400" b="0" i="0" baseline="0">
              <a:solidFill>
                <a:schemeClr val="dk1"/>
              </a:solidFill>
              <a:effectLst/>
              <a:latin typeface="+mn-ea"/>
              <a:ea typeface="+mn-ea"/>
              <a:cs typeface="+mn-cs"/>
            </a:rPr>
            <a:t>年度は</a:t>
          </a:r>
          <a:r>
            <a:rPr lang="en-US" altLang="ja-JP" sz="1400" b="0" i="0" baseline="0">
              <a:solidFill>
                <a:schemeClr val="dk1"/>
              </a:solidFill>
              <a:effectLst/>
              <a:latin typeface="+mn-ea"/>
              <a:ea typeface="+mn-ea"/>
              <a:cs typeface="+mn-cs"/>
            </a:rPr>
            <a:t>698</a:t>
          </a:r>
          <a:r>
            <a:rPr lang="ja-JP" altLang="ja-JP" sz="1400" b="0" i="0" baseline="0">
              <a:solidFill>
                <a:schemeClr val="dk1"/>
              </a:solidFill>
              <a:effectLst/>
              <a:latin typeface="+mn-ea"/>
              <a:ea typeface="+mn-ea"/>
              <a:cs typeface="+mn-cs"/>
            </a:rPr>
            <a:t>百万円を積み立てたことにより，残高は約</a:t>
          </a:r>
          <a:r>
            <a:rPr lang="en-US" altLang="ja-JP" sz="1400" b="0" i="0" baseline="0">
              <a:solidFill>
                <a:schemeClr val="dk1"/>
              </a:solidFill>
              <a:effectLst/>
              <a:latin typeface="+mn-ea"/>
              <a:ea typeface="+mn-ea"/>
              <a:cs typeface="+mn-cs"/>
            </a:rPr>
            <a:t>54.4</a:t>
          </a:r>
          <a:r>
            <a:rPr lang="ja-JP" altLang="ja-JP" sz="1400" b="0" i="0" baseline="0">
              <a:solidFill>
                <a:schemeClr val="dk1"/>
              </a:solidFill>
              <a:effectLst/>
              <a:latin typeface="+mn-ea"/>
              <a:ea typeface="+mn-ea"/>
              <a:cs typeface="+mn-cs"/>
            </a:rPr>
            <a:t>億円となっている。また，</a:t>
          </a:r>
          <a:r>
            <a:rPr lang="en-US" altLang="ja-JP" sz="1400" b="0" i="0" baseline="0">
              <a:solidFill>
                <a:schemeClr val="dk1"/>
              </a:solidFill>
              <a:effectLst/>
              <a:latin typeface="+mn-ea"/>
              <a:ea typeface="+mn-ea"/>
              <a:cs typeface="+mn-cs"/>
            </a:rPr>
            <a:t>H23</a:t>
          </a:r>
          <a:r>
            <a:rPr lang="ja-JP" altLang="ja-JP" sz="1400" b="0" i="0" baseline="0">
              <a:solidFill>
                <a:schemeClr val="dk1"/>
              </a:solidFill>
              <a:effectLst/>
              <a:latin typeface="+mn-ea"/>
              <a:ea typeface="+mn-ea"/>
              <a:cs typeface="+mn-cs"/>
            </a:rPr>
            <a:t>年度</a:t>
          </a:r>
          <a:r>
            <a:rPr lang="ja-JP" altLang="en-US" sz="1400" b="0" i="0" baseline="0">
              <a:solidFill>
                <a:schemeClr val="dk1"/>
              </a:solidFill>
              <a:effectLst/>
              <a:latin typeface="+mn-ea"/>
              <a:ea typeface="+mn-ea"/>
              <a:cs typeface="+mn-cs"/>
            </a:rPr>
            <a:t>（約</a:t>
          </a:r>
          <a:r>
            <a:rPr lang="en-US" altLang="ja-JP" sz="1400" b="0" i="0" baseline="0">
              <a:solidFill>
                <a:schemeClr val="dk1"/>
              </a:solidFill>
              <a:effectLst/>
              <a:latin typeface="+mn-ea"/>
              <a:ea typeface="+mn-ea"/>
              <a:cs typeface="+mn-cs"/>
            </a:rPr>
            <a:t>27.6</a:t>
          </a:r>
          <a:r>
            <a:rPr lang="ja-JP" altLang="en-US" sz="1400" b="0" i="0" baseline="0">
              <a:solidFill>
                <a:schemeClr val="dk1"/>
              </a:solidFill>
              <a:effectLst/>
              <a:latin typeface="+mn-ea"/>
              <a:ea typeface="+mn-ea"/>
              <a:cs typeface="+mn-cs"/>
            </a:rPr>
            <a:t>億円）</a:t>
          </a:r>
          <a:r>
            <a:rPr lang="ja-JP" altLang="ja-JP" sz="1400" b="0" i="0" baseline="0">
              <a:solidFill>
                <a:schemeClr val="dk1"/>
              </a:solidFill>
              <a:effectLst/>
              <a:latin typeface="+mn-ea"/>
              <a:ea typeface="+mn-ea"/>
              <a:cs typeface="+mn-cs"/>
            </a:rPr>
            <a:t>と比較すると倍増</a:t>
          </a:r>
          <a:r>
            <a:rPr lang="ja-JP" altLang="en-US" sz="1400" b="0" i="0" baseline="0">
              <a:solidFill>
                <a:schemeClr val="dk1"/>
              </a:solidFill>
              <a:effectLst/>
              <a:latin typeface="+mn-ea"/>
              <a:ea typeface="+mn-ea"/>
              <a:cs typeface="+mn-cs"/>
            </a:rPr>
            <a:t>して</a:t>
          </a:r>
          <a:r>
            <a:rPr lang="ja-JP" altLang="ja-JP" sz="1400" b="0" i="0" baseline="0">
              <a:solidFill>
                <a:schemeClr val="dk1"/>
              </a:solidFill>
              <a:effectLst/>
              <a:latin typeface="+mn-ea"/>
              <a:ea typeface="+mn-ea"/>
              <a:cs typeface="+mn-cs"/>
            </a:rPr>
            <a:t>いる。</a:t>
          </a:r>
          <a:endParaRPr lang="ja-JP" altLang="ja-JP" sz="1400">
            <a:effectLst/>
            <a:latin typeface="+mn-ea"/>
            <a:ea typeface="+mn-ea"/>
          </a:endParaRPr>
        </a:p>
        <a:p>
          <a:pPr rtl="0" eaLnBrk="1" fontAlgn="auto" latinLnBrk="0" hangingPunct="1"/>
          <a:r>
            <a:rPr lang="ja-JP" altLang="ja-JP" sz="1400" b="0" i="0" baseline="0">
              <a:solidFill>
                <a:schemeClr val="dk1"/>
              </a:solidFill>
              <a:effectLst/>
              <a:latin typeface="+mn-ea"/>
              <a:ea typeface="+mn-ea"/>
              <a:cs typeface="+mn-cs"/>
            </a:rPr>
            <a:t>　実質単年度収支についても，継続して黒字となっている。</a:t>
          </a:r>
          <a:endParaRPr lang="ja-JP" altLang="ja-JP" sz="1400">
            <a:effectLst/>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広島県江田島市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連結実質収支は，一般会計が約６億円，水道事業会計が約１３億円の黒字となっている等，全会計で約２２億円の黒字となっている。</a:t>
          </a:r>
          <a:endParaRPr lang="ja-JP" altLang="ja-JP" sz="1400">
            <a:effectLst/>
            <a:latin typeface="+mn-ea"/>
            <a:ea typeface="+mn-ea"/>
          </a:endParaRPr>
        </a:p>
        <a:p>
          <a:r>
            <a:rPr lang="ja-JP" altLang="ja-JP" sz="1400" b="0" i="0" baseline="0">
              <a:solidFill>
                <a:schemeClr val="dk1"/>
              </a:solidFill>
              <a:effectLst/>
              <a:latin typeface="+mn-ea"/>
              <a:ea typeface="+mn-ea"/>
              <a:cs typeface="+mn-cs"/>
            </a:rPr>
            <a:t>　また，昨年度に引き続き全会計で実質赤字額はない。</a:t>
          </a:r>
          <a:endParaRPr lang="ja-JP" altLang="ja-JP" sz="1400">
            <a:effectLst/>
            <a:latin typeface="+mn-ea"/>
            <a:ea typeface="+mn-ea"/>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64</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66</v>
      </c>
      <c r="C3" s="590"/>
      <c r="D3" s="590"/>
      <c r="E3" s="591"/>
      <c r="F3" s="591"/>
      <c r="G3" s="591"/>
      <c r="H3" s="591"/>
      <c r="I3" s="591"/>
      <c r="J3" s="591"/>
      <c r="K3" s="591"/>
      <c r="L3" s="591" t="s">
        <v>67</v>
      </c>
      <c r="M3" s="591"/>
      <c r="N3" s="591"/>
      <c r="O3" s="591"/>
      <c r="P3" s="591"/>
      <c r="Q3" s="591"/>
      <c r="R3" s="594"/>
      <c r="S3" s="594"/>
      <c r="T3" s="594"/>
      <c r="U3" s="594"/>
      <c r="V3" s="595"/>
      <c r="W3" s="492" t="s">
        <v>68</v>
      </c>
      <c r="X3" s="493"/>
      <c r="Y3" s="493"/>
      <c r="Z3" s="493"/>
      <c r="AA3" s="493"/>
      <c r="AB3" s="590"/>
      <c r="AC3" s="594" t="s">
        <v>69</v>
      </c>
      <c r="AD3" s="493"/>
      <c r="AE3" s="493"/>
      <c r="AF3" s="493"/>
      <c r="AG3" s="493"/>
      <c r="AH3" s="493"/>
      <c r="AI3" s="493"/>
      <c r="AJ3" s="493"/>
      <c r="AK3" s="493"/>
      <c r="AL3" s="556"/>
      <c r="AM3" s="492" t="s">
        <v>70</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71</v>
      </c>
      <c r="BO3" s="493"/>
      <c r="BP3" s="493"/>
      <c r="BQ3" s="493"/>
      <c r="BR3" s="493"/>
      <c r="BS3" s="493"/>
      <c r="BT3" s="493"/>
      <c r="BU3" s="556"/>
      <c r="BV3" s="492" t="s">
        <v>72</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73</v>
      </c>
      <c r="CU3" s="493"/>
      <c r="CV3" s="493"/>
      <c r="CW3" s="493"/>
      <c r="CX3" s="493"/>
      <c r="CY3" s="493"/>
      <c r="CZ3" s="493"/>
      <c r="DA3" s="556"/>
      <c r="DB3" s="492" t="s">
        <v>74</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75</v>
      </c>
      <c r="AZ4" s="406"/>
      <c r="BA4" s="406"/>
      <c r="BB4" s="406"/>
      <c r="BC4" s="406"/>
      <c r="BD4" s="406"/>
      <c r="BE4" s="406"/>
      <c r="BF4" s="406"/>
      <c r="BG4" s="406"/>
      <c r="BH4" s="406"/>
      <c r="BI4" s="406"/>
      <c r="BJ4" s="406"/>
      <c r="BK4" s="406"/>
      <c r="BL4" s="406"/>
      <c r="BM4" s="407"/>
      <c r="BN4" s="408">
        <v>15549474</v>
      </c>
      <c r="BO4" s="409"/>
      <c r="BP4" s="409"/>
      <c r="BQ4" s="409"/>
      <c r="BR4" s="409"/>
      <c r="BS4" s="409"/>
      <c r="BT4" s="409"/>
      <c r="BU4" s="410"/>
      <c r="BV4" s="408">
        <v>15303684</v>
      </c>
      <c r="BW4" s="409"/>
      <c r="BX4" s="409"/>
      <c r="BY4" s="409"/>
      <c r="BZ4" s="409"/>
      <c r="CA4" s="409"/>
      <c r="CB4" s="409"/>
      <c r="CC4" s="410"/>
      <c r="CD4" s="582" t="s">
        <v>76</v>
      </c>
      <c r="CE4" s="583"/>
      <c r="CF4" s="583"/>
      <c r="CG4" s="583"/>
      <c r="CH4" s="583"/>
      <c r="CI4" s="583"/>
      <c r="CJ4" s="583"/>
      <c r="CK4" s="583"/>
      <c r="CL4" s="583"/>
      <c r="CM4" s="583"/>
      <c r="CN4" s="583"/>
      <c r="CO4" s="583"/>
      <c r="CP4" s="583"/>
      <c r="CQ4" s="583"/>
      <c r="CR4" s="583"/>
      <c r="CS4" s="584"/>
      <c r="CT4" s="585">
        <v>6.1</v>
      </c>
      <c r="CU4" s="586"/>
      <c r="CV4" s="586"/>
      <c r="CW4" s="586"/>
      <c r="CX4" s="586"/>
      <c r="CY4" s="586"/>
      <c r="CZ4" s="586"/>
      <c r="DA4" s="587"/>
      <c r="DB4" s="585">
        <v>4</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77</v>
      </c>
      <c r="AN5" s="387"/>
      <c r="AO5" s="387"/>
      <c r="AP5" s="387"/>
      <c r="AQ5" s="387"/>
      <c r="AR5" s="387"/>
      <c r="AS5" s="387"/>
      <c r="AT5" s="388"/>
      <c r="AU5" s="470" t="s">
        <v>78</v>
      </c>
      <c r="AV5" s="471"/>
      <c r="AW5" s="471"/>
      <c r="AX5" s="471"/>
      <c r="AY5" s="393" t="s">
        <v>79</v>
      </c>
      <c r="AZ5" s="394"/>
      <c r="BA5" s="394"/>
      <c r="BB5" s="394"/>
      <c r="BC5" s="394"/>
      <c r="BD5" s="394"/>
      <c r="BE5" s="394"/>
      <c r="BF5" s="394"/>
      <c r="BG5" s="394"/>
      <c r="BH5" s="394"/>
      <c r="BI5" s="394"/>
      <c r="BJ5" s="394"/>
      <c r="BK5" s="394"/>
      <c r="BL5" s="394"/>
      <c r="BM5" s="395"/>
      <c r="BN5" s="413">
        <v>14790442</v>
      </c>
      <c r="BO5" s="414"/>
      <c r="BP5" s="414"/>
      <c r="BQ5" s="414"/>
      <c r="BR5" s="414"/>
      <c r="BS5" s="414"/>
      <c r="BT5" s="414"/>
      <c r="BU5" s="415"/>
      <c r="BV5" s="413">
        <v>14838528</v>
      </c>
      <c r="BW5" s="414"/>
      <c r="BX5" s="414"/>
      <c r="BY5" s="414"/>
      <c r="BZ5" s="414"/>
      <c r="CA5" s="414"/>
      <c r="CB5" s="414"/>
      <c r="CC5" s="415"/>
      <c r="CD5" s="422" t="s">
        <v>80</v>
      </c>
      <c r="CE5" s="423"/>
      <c r="CF5" s="423"/>
      <c r="CG5" s="423"/>
      <c r="CH5" s="423"/>
      <c r="CI5" s="423"/>
      <c r="CJ5" s="423"/>
      <c r="CK5" s="423"/>
      <c r="CL5" s="423"/>
      <c r="CM5" s="423"/>
      <c r="CN5" s="423"/>
      <c r="CO5" s="423"/>
      <c r="CP5" s="423"/>
      <c r="CQ5" s="423"/>
      <c r="CR5" s="423"/>
      <c r="CS5" s="424"/>
      <c r="CT5" s="383">
        <v>88.9</v>
      </c>
      <c r="CU5" s="384"/>
      <c r="CV5" s="384"/>
      <c r="CW5" s="384"/>
      <c r="CX5" s="384"/>
      <c r="CY5" s="384"/>
      <c r="CZ5" s="384"/>
      <c r="DA5" s="385"/>
      <c r="DB5" s="383">
        <v>89.4</v>
      </c>
      <c r="DC5" s="384"/>
      <c r="DD5" s="384"/>
      <c r="DE5" s="384"/>
      <c r="DF5" s="384"/>
      <c r="DG5" s="384"/>
      <c r="DH5" s="384"/>
      <c r="DI5" s="385"/>
      <c r="DJ5" s="137"/>
      <c r="DK5" s="137"/>
      <c r="DL5" s="137"/>
      <c r="DM5" s="137"/>
      <c r="DN5" s="137"/>
      <c r="DO5" s="137"/>
    </row>
    <row r="6" spans="1:119" ht="18.75" customHeight="1" x14ac:dyDescent="0.15">
      <c r="A6" s="138"/>
      <c r="B6" s="562" t="s">
        <v>81</v>
      </c>
      <c r="C6" s="427"/>
      <c r="D6" s="427"/>
      <c r="E6" s="563"/>
      <c r="F6" s="563"/>
      <c r="G6" s="563"/>
      <c r="H6" s="563"/>
      <c r="I6" s="563"/>
      <c r="J6" s="563"/>
      <c r="K6" s="563"/>
      <c r="L6" s="563" t="s">
        <v>82</v>
      </c>
      <c r="M6" s="563"/>
      <c r="N6" s="563"/>
      <c r="O6" s="563"/>
      <c r="P6" s="563"/>
      <c r="Q6" s="563"/>
      <c r="R6" s="451"/>
      <c r="S6" s="451"/>
      <c r="T6" s="451"/>
      <c r="U6" s="451"/>
      <c r="V6" s="569"/>
      <c r="W6" s="502" t="s">
        <v>83</v>
      </c>
      <c r="X6" s="426"/>
      <c r="Y6" s="426"/>
      <c r="Z6" s="426"/>
      <c r="AA6" s="426"/>
      <c r="AB6" s="427"/>
      <c r="AC6" s="574" t="s">
        <v>84</v>
      </c>
      <c r="AD6" s="575"/>
      <c r="AE6" s="575"/>
      <c r="AF6" s="575"/>
      <c r="AG6" s="575"/>
      <c r="AH6" s="575"/>
      <c r="AI6" s="575"/>
      <c r="AJ6" s="575"/>
      <c r="AK6" s="575"/>
      <c r="AL6" s="576"/>
      <c r="AM6" s="482" t="s">
        <v>85</v>
      </c>
      <c r="AN6" s="387"/>
      <c r="AO6" s="387"/>
      <c r="AP6" s="387"/>
      <c r="AQ6" s="387"/>
      <c r="AR6" s="387"/>
      <c r="AS6" s="387"/>
      <c r="AT6" s="388"/>
      <c r="AU6" s="470" t="s">
        <v>78</v>
      </c>
      <c r="AV6" s="471"/>
      <c r="AW6" s="471"/>
      <c r="AX6" s="471"/>
      <c r="AY6" s="393" t="s">
        <v>86</v>
      </c>
      <c r="AZ6" s="394"/>
      <c r="BA6" s="394"/>
      <c r="BB6" s="394"/>
      <c r="BC6" s="394"/>
      <c r="BD6" s="394"/>
      <c r="BE6" s="394"/>
      <c r="BF6" s="394"/>
      <c r="BG6" s="394"/>
      <c r="BH6" s="394"/>
      <c r="BI6" s="394"/>
      <c r="BJ6" s="394"/>
      <c r="BK6" s="394"/>
      <c r="BL6" s="394"/>
      <c r="BM6" s="395"/>
      <c r="BN6" s="413">
        <v>759032</v>
      </c>
      <c r="BO6" s="414"/>
      <c r="BP6" s="414"/>
      <c r="BQ6" s="414"/>
      <c r="BR6" s="414"/>
      <c r="BS6" s="414"/>
      <c r="BT6" s="414"/>
      <c r="BU6" s="415"/>
      <c r="BV6" s="413">
        <v>465156</v>
      </c>
      <c r="BW6" s="414"/>
      <c r="BX6" s="414"/>
      <c r="BY6" s="414"/>
      <c r="BZ6" s="414"/>
      <c r="CA6" s="414"/>
      <c r="CB6" s="414"/>
      <c r="CC6" s="415"/>
      <c r="CD6" s="422" t="s">
        <v>87</v>
      </c>
      <c r="CE6" s="423"/>
      <c r="CF6" s="423"/>
      <c r="CG6" s="423"/>
      <c r="CH6" s="423"/>
      <c r="CI6" s="423"/>
      <c r="CJ6" s="423"/>
      <c r="CK6" s="423"/>
      <c r="CL6" s="423"/>
      <c r="CM6" s="423"/>
      <c r="CN6" s="423"/>
      <c r="CO6" s="423"/>
      <c r="CP6" s="423"/>
      <c r="CQ6" s="423"/>
      <c r="CR6" s="423"/>
      <c r="CS6" s="424"/>
      <c r="CT6" s="559">
        <v>93.8</v>
      </c>
      <c r="CU6" s="560"/>
      <c r="CV6" s="560"/>
      <c r="CW6" s="560"/>
      <c r="CX6" s="560"/>
      <c r="CY6" s="560"/>
      <c r="CZ6" s="560"/>
      <c r="DA6" s="561"/>
      <c r="DB6" s="559">
        <v>94.9</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88</v>
      </c>
      <c r="AN7" s="387"/>
      <c r="AO7" s="387"/>
      <c r="AP7" s="387"/>
      <c r="AQ7" s="387"/>
      <c r="AR7" s="387"/>
      <c r="AS7" s="387"/>
      <c r="AT7" s="388"/>
      <c r="AU7" s="470" t="s">
        <v>78</v>
      </c>
      <c r="AV7" s="471"/>
      <c r="AW7" s="471"/>
      <c r="AX7" s="471"/>
      <c r="AY7" s="393" t="s">
        <v>89</v>
      </c>
      <c r="AZ7" s="394"/>
      <c r="BA7" s="394"/>
      <c r="BB7" s="394"/>
      <c r="BC7" s="394"/>
      <c r="BD7" s="394"/>
      <c r="BE7" s="394"/>
      <c r="BF7" s="394"/>
      <c r="BG7" s="394"/>
      <c r="BH7" s="394"/>
      <c r="BI7" s="394"/>
      <c r="BJ7" s="394"/>
      <c r="BK7" s="394"/>
      <c r="BL7" s="394"/>
      <c r="BM7" s="395"/>
      <c r="BN7" s="413">
        <v>147754</v>
      </c>
      <c r="BO7" s="414"/>
      <c r="BP7" s="414"/>
      <c r="BQ7" s="414"/>
      <c r="BR7" s="414"/>
      <c r="BS7" s="414"/>
      <c r="BT7" s="414"/>
      <c r="BU7" s="415"/>
      <c r="BV7" s="413">
        <v>65862</v>
      </c>
      <c r="BW7" s="414"/>
      <c r="BX7" s="414"/>
      <c r="BY7" s="414"/>
      <c r="BZ7" s="414"/>
      <c r="CA7" s="414"/>
      <c r="CB7" s="414"/>
      <c r="CC7" s="415"/>
      <c r="CD7" s="422" t="s">
        <v>90</v>
      </c>
      <c r="CE7" s="423"/>
      <c r="CF7" s="423"/>
      <c r="CG7" s="423"/>
      <c r="CH7" s="423"/>
      <c r="CI7" s="423"/>
      <c r="CJ7" s="423"/>
      <c r="CK7" s="423"/>
      <c r="CL7" s="423"/>
      <c r="CM7" s="423"/>
      <c r="CN7" s="423"/>
      <c r="CO7" s="423"/>
      <c r="CP7" s="423"/>
      <c r="CQ7" s="423"/>
      <c r="CR7" s="423"/>
      <c r="CS7" s="424"/>
      <c r="CT7" s="413">
        <v>10020965</v>
      </c>
      <c r="CU7" s="414"/>
      <c r="CV7" s="414"/>
      <c r="CW7" s="414"/>
      <c r="CX7" s="414"/>
      <c r="CY7" s="414"/>
      <c r="CZ7" s="414"/>
      <c r="DA7" s="415"/>
      <c r="DB7" s="413">
        <v>10007595</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91</v>
      </c>
      <c r="AN8" s="387"/>
      <c r="AO8" s="387"/>
      <c r="AP8" s="387"/>
      <c r="AQ8" s="387"/>
      <c r="AR8" s="387"/>
      <c r="AS8" s="387"/>
      <c r="AT8" s="388"/>
      <c r="AU8" s="470" t="s">
        <v>78</v>
      </c>
      <c r="AV8" s="471"/>
      <c r="AW8" s="471"/>
      <c r="AX8" s="471"/>
      <c r="AY8" s="393" t="s">
        <v>92</v>
      </c>
      <c r="AZ8" s="394"/>
      <c r="BA8" s="394"/>
      <c r="BB8" s="394"/>
      <c r="BC8" s="394"/>
      <c r="BD8" s="394"/>
      <c r="BE8" s="394"/>
      <c r="BF8" s="394"/>
      <c r="BG8" s="394"/>
      <c r="BH8" s="394"/>
      <c r="BI8" s="394"/>
      <c r="BJ8" s="394"/>
      <c r="BK8" s="394"/>
      <c r="BL8" s="394"/>
      <c r="BM8" s="395"/>
      <c r="BN8" s="413">
        <v>611278</v>
      </c>
      <c r="BO8" s="414"/>
      <c r="BP8" s="414"/>
      <c r="BQ8" s="414"/>
      <c r="BR8" s="414"/>
      <c r="BS8" s="414"/>
      <c r="BT8" s="414"/>
      <c r="BU8" s="415"/>
      <c r="BV8" s="413">
        <v>399294</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0.33</v>
      </c>
      <c r="CU8" s="523"/>
      <c r="CV8" s="523"/>
      <c r="CW8" s="523"/>
      <c r="CX8" s="523"/>
      <c r="CY8" s="523"/>
      <c r="CZ8" s="523"/>
      <c r="DA8" s="524"/>
      <c r="DB8" s="522">
        <v>0.34</v>
      </c>
      <c r="DC8" s="523"/>
      <c r="DD8" s="523"/>
      <c r="DE8" s="523"/>
      <c r="DF8" s="523"/>
      <c r="DG8" s="523"/>
      <c r="DH8" s="523"/>
      <c r="DI8" s="524"/>
      <c r="DJ8" s="137"/>
      <c r="DK8" s="137"/>
      <c r="DL8" s="137"/>
      <c r="DM8" s="137"/>
      <c r="DN8" s="137"/>
      <c r="DO8" s="137"/>
    </row>
    <row r="9" spans="1:119" ht="18.75" customHeight="1" thickBot="1" x14ac:dyDescent="0.2">
      <c r="A9" s="138"/>
      <c r="B9" s="548" t="s">
        <v>94</v>
      </c>
      <c r="C9" s="549"/>
      <c r="D9" s="549"/>
      <c r="E9" s="549"/>
      <c r="F9" s="549"/>
      <c r="G9" s="549"/>
      <c r="H9" s="549"/>
      <c r="I9" s="549"/>
      <c r="J9" s="549"/>
      <c r="K9" s="476"/>
      <c r="L9" s="550" t="s">
        <v>95</v>
      </c>
      <c r="M9" s="551"/>
      <c r="N9" s="551"/>
      <c r="O9" s="551"/>
      <c r="P9" s="551"/>
      <c r="Q9" s="552"/>
      <c r="R9" s="553">
        <v>24339</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78</v>
      </c>
      <c r="AV9" s="471"/>
      <c r="AW9" s="471"/>
      <c r="AX9" s="471"/>
      <c r="AY9" s="393" t="s">
        <v>98</v>
      </c>
      <c r="AZ9" s="394"/>
      <c r="BA9" s="394"/>
      <c r="BB9" s="394"/>
      <c r="BC9" s="394"/>
      <c r="BD9" s="394"/>
      <c r="BE9" s="394"/>
      <c r="BF9" s="394"/>
      <c r="BG9" s="394"/>
      <c r="BH9" s="394"/>
      <c r="BI9" s="394"/>
      <c r="BJ9" s="394"/>
      <c r="BK9" s="394"/>
      <c r="BL9" s="394"/>
      <c r="BM9" s="395"/>
      <c r="BN9" s="413">
        <v>211984</v>
      </c>
      <c r="BO9" s="414"/>
      <c r="BP9" s="414"/>
      <c r="BQ9" s="414"/>
      <c r="BR9" s="414"/>
      <c r="BS9" s="414"/>
      <c r="BT9" s="414"/>
      <c r="BU9" s="415"/>
      <c r="BV9" s="413">
        <v>-59206</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15.3</v>
      </c>
      <c r="CU9" s="384"/>
      <c r="CV9" s="384"/>
      <c r="CW9" s="384"/>
      <c r="CX9" s="384"/>
      <c r="CY9" s="384"/>
      <c r="CZ9" s="384"/>
      <c r="DA9" s="385"/>
      <c r="DB9" s="383">
        <v>16.399999999999999</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100</v>
      </c>
      <c r="M10" s="387"/>
      <c r="N10" s="387"/>
      <c r="O10" s="387"/>
      <c r="P10" s="387"/>
      <c r="Q10" s="388"/>
      <c r="R10" s="389">
        <v>27031</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102</v>
      </c>
      <c r="AV10" s="471"/>
      <c r="AW10" s="471"/>
      <c r="AX10" s="471"/>
      <c r="AY10" s="393" t="s">
        <v>103</v>
      </c>
      <c r="AZ10" s="394"/>
      <c r="BA10" s="394"/>
      <c r="BB10" s="394"/>
      <c r="BC10" s="394"/>
      <c r="BD10" s="394"/>
      <c r="BE10" s="394"/>
      <c r="BF10" s="394"/>
      <c r="BG10" s="394"/>
      <c r="BH10" s="394"/>
      <c r="BI10" s="394"/>
      <c r="BJ10" s="394"/>
      <c r="BK10" s="394"/>
      <c r="BL10" s="394"/>
      <c r="BM10" s="395"/>
      <c r="BN10" s="413">
        <v>697727</v>
      </c>
      <c r="BO10" s="414"/>
      <c r="BP10" s="414"/>
      <c r="BQ10" s="414"/>
      <c r="BR10" s="414"/>
      <c r="BS10" s="414"/>
      <c r="BT10" s="414"/>
      <c r="BU10" s="415"/>
      <c r="BV10" s="413">
        <v>593685</v>
      </c>
      <c r="BW10" s="414"/>
      <c r="BX10" s="414"/>
      <c r="BY10" s="414"/>
      <c r="BZ10" s="414"/>
      <c r="CA10" s="414"/>
      <c r="CB10" s="414"/>
      <c r="CC10" s="41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105</v>
      </c>
      <c r="M11" s="460"/>
      <c r="N11" s="460"/>
      <c r="O11" s="460"/>
      <c r="P11" s="460"/>
      <c r="Q11" s="461"/>
      <c r="R11" s="545" t="s">
        <v>106</v>
      </c>
      <c r="S11" s="546"/>
      <c r="T11" s="546"/>
      <c r="U11" s="546"/>
      <c r="V11" s="547"/>
      <c r="W11" s="557"/>
      <c r="X11" s="375"/>
      <c r="Y11" s="375"/>
      <c r="Z11" s="375"/>
      <c r="AA11" s="375"/>
      <c r="AB11" s="375"/>
      <c r="AC11" s="375"/>
      <c r="AD11" s="375"/>
      <c r="AE11" s="375"/>
      <c r="AF11" s="375"/>
      <c r="AG11" s="375"/>
      <c r="AH11" s="375"/>
      <c r="AI11" s="375"/>
      <c r="AJ11" s="375"/>
      <c r="AK11" s="375"/>
      <c r="AL11" s="558"/>
      <c r="AM11" s="482" t="s">
        <v>107</v>
      </c>
      <c r="AN11" s="387"/>
      <c r="AO11" s="387"/>
      <c r="AP11" s="387"/>
      <c r="AQ11" s="387"/>
      <c r="AR11" s="387"/>
      <c r="AS11" s="387"/>
      <c r="AT11" s="388"/>
      <c r="AU11" s="470" t="s">
        <v>78</v>
      </c>
      <c r="AV11" s="471"/>
      <c r="AW11" s="471"/>
      <c r="AX11" s="471"/>
      <c r="AY11" s="393" t="s">
        <v>108</v>
      </c>
      <c r="AZ11" s="394"/>
      <c r="BA11" s="394"/>
      <c r="BB11" s="394"/>
      <c r="BC11" s="394"/>
      <c r="BD11" s="394"/>
      <c r="BE11" s="394"/>
      <c r="BF11" s="394"/>
      <c r="BG11" s="394"/>
      <c r="BH11" s="394"/>
      <c r="BI11" s="394"/>
      <c r="BJ11" s="394"/>
      <c r="BK11" s="394"/>
      <c r="BL11" s="394"/>
      <c r="BM11" s="395"/>
      <c r="BN11" s="413" t="s">
        <v>109</v>
      </c>
      <c r="BO11" s="414"/>
      <c r="BP11" s="414"/>
      <c r="BQ11" s="414"/>
      <c r="BR11" s="414"/>
      <c r="BS11" s="414"/>
      <c r="BT11" s="414"/>
      <c r="BU11" s="415"/>
      <c r="BV11" s="413" t="s">
        <v>109</v>
      </c>
      <c r="BW11" s="414"/>
      <c r="BX11" s="414"/>
      <c r="BY11" s="414"/>
      <c r="BZ11" s="414"/>
      <c r="CA11" s="414"/>
      <c r="CB11" s="414"/>
      <c r="CC11" s="415"/>
      <c r="CD11" s="422" t="s">
        <v>110</v>
      </c>
      <c r="CE11" s="423"/>
      <c r="CF11" s="423"/>
      <c r="CG11" s="423"/>
      <c r="CH11" s="423"/>
      <c r="CI11" s="423"/>
      <c r="CJ11" s="423"/>
      <c r="CK11" s="423"/>
      <c r="CL11" s="423"/>
      <c r="CM11" s="423"/>
      <c r="CN11" s="423"/>
      <c r="CO11" s="423"/>
      <c r="CP11" s="423"/>
      <c r="CQ11" s="423"/>
      <c r="CR11" s="423"/>
      <c r="CS11" s="424"/>
      <c r="CT11" s="522" t="s">
        <v>109</v>
      </c>
      <c r="CU11" s="523"/>
      <c r="CV11" s="523"/>
      <c r="CW11" s="523"/>
      <c r="CX11" s="523"/>
      <c r="CY11" s="523"/>
      <c r="CZ11" s="523"/>
      <c r="DA11" s="524"/>
      <c r="DB11" s="522" t="s">
        <v>109</v>
      </c>
      <c r="DC11" s="523"/>
      <c r="DD11" s="523"/>
      <c r="DE11" s="523"/>
      <c r="DF11" s="523"/>
      <c r="DG11" s="523"/>
      <c r="DH11" s="523"/>
      <c r="DI11" s="524"/>
      <c r="DJ11" s="137"/>
      <c r="DK11" s="137"/>
      <c r="DL11" s="137"/>
      <c r="DM11" s="137"/>
      <c r="DN11" s="137"/>
      <c r="DO11" s="137"/>
    </row>
    <row r="12" spans="1:119" ht="18.75" customHeight="1" x14ac:dyDescent="0.15">
      <c r="A12" s="138"/>
      <c r="B12" s="525" t="s">
        <v>111</v>
      </c>
      <c r="C12" s="526"/>
      <c r="D12" s="526"/>
      <c r="E12" s="526"/>
      <c r="F12" s="526"/>
      <c r="G12" s="526"/>
      <c r="H12" s="526"/>
      <c r="I12" s="526"/>
      <c r="J12" s="526"/>
      <c r="K12" s="527"/>
      <c r="L12" s="534" t="s">
        <v>112</v>
      </c>
      <c r="M12" s="535"/>
      <c r="N12" s="535"/>
      <c r="O12" s="535"/>
      <c r="P12" s="535"/>
      <c r="Q12" s="536"/>
      <c r="R12" s="537">
        <v>25144</v>
      </c>
      <c r="S12" s="538"/>
      <c r="T12" s="538"/>
      <c r="U12" s="538"/>
      <c r="V12" s="539"/>
      <c r="W12" s="540" t="s">
        <v>1</v>
      </c>
      <c r="X12" s="471"/>
      <c r="Y12" s="471"/>
      <c r="Z12" s="471"/>
      <c r="AA12" s="471"/>
      <c r="AB12" s="541"/>
      <c r="AC12" s="470" t="s">
        <v>113</v>
      </c>
      <c r="AD12" s="471"/>
      <c r="AE12" s="471"/>
      <c r="AF12" s="471"/>
      <c r="AG12" s="541"/>
      <c r="AH12" s="470" t="s">
        <v>114</v>
      </c>
      <c r="AI12" s="471"/>
      <c r="AJ12" s="471"/>
      <c r="AK12" s="471"/>
      <c r="AL12" s="542"/>
      <c r="AM12" s="482" t="s">
        <v>115</v>
      </c>
      <c r="AN12" s="387"/>
      <c r="AO12" s="387"/>
      <c r="AP12" s="387"/>
      <c r="AQ12" s="387"/>
      <c r="AR12" s="387"/>
      <c r="AS12" s="387"/>
      <c r="AT12" s="388"/>
      <c r="AU12" s="470" t="s">
        <v>116</v>
      </c>
      <c r="AV12" s="471"/>
      <c r="AW12" s="471"/>
      <c r="AX12" s="471"/>
      <c r="AY12" s="393" t="s">
        <v>117</v>
      </c>
      <c r="AZ12" s="394"/>
      <c r="BA12" s="394"/>
      <c r="BB12" s="394"/>
      <c r="BC12" s="394"/>
      <c r="BD12" s="394"/>
      <c r="BE12" s="394"/>
      <c r="BF12" s="394"/>
      <c r="BG12" s="394"/>
      <c r="BH12" s="394"/>
      <c r="BI12" s="394"/>
      <c r="BJ12" s="394"/>
      <c r="BK12" s="394"/>
      <c r="BL12" s="394"/>
      <c r="BM12" s="395"/>
      <c r="BN12" s="413" t="s">
        <v>118</v>
      </c>
      <c r="BO12" s="414"/>
      <c r="BP12" s="414"/>
      <c r="BQ12" s="414"/>
      <c r="BR12" s="414"/>
      <c r="BS12" s="414"/>
      <c r="BT12" s="414"/>
      <c r="BU12" s="415"/>
      <c r="BV12" s="413" t="s">
        <v>118</v>
      </c>
      <c r="BW12" s="414"/>
      <c r="BX12" s="414"/>
      <c r="BY12" s="414"/>
      <c r="BZ12" s="414"/>
      <c r="CA12" s="414"/>
      <c r="CB12" s="414"/>
      <c r="CC12" s="415"/>
      <c r="CD12" s="422" t="s">
        <v>119</v>
      </c>
      <c r="CE12" s="423"/>
      <c r="CF12" s="423"/>
      <c r="CG12" s="423"/>
      <c r="CH12" s="423"/>
      <c r="CI12" s="423"/>
      <c r="CJ12" s="423"/>
      <c r="CK12" s="423"/>
      <c r="CL12" s="423"/>
      <c r="CM12" s="423"/>
      <c r="CN12" s="423"/>
      <c r="CO12" s="423"/>
      <c r="CP12" s="423"/>
      <c r="CQ12" s="423"/>
      <c r="CR12" s="423"/>
      <c r="CS12" s="424"/>
      <c r="CT12" s="522" t="s">
        <v>118</v>
      </c>
      <c r="CU12" s="523"/>
      <c r="CV12" s="523"/>
      <c r="CW12" s="523"/>
      <c r="CX12" s="523"/>
      <c r="CY12" s="523"/>
      <c r="CZ12" s="523"/>
      <c r="DA12" s="524"/>
      <c r="DB12" s="522" t="s">
        <v>118</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120</v>
      </c>
      <c r="N13" s="512"/>
      <c r="O13" s="512"/>
      <c r="P13" s="512"/>
      <c r="Q13" s="513"/>
      <c r="R13" s="514">
        <v>24489</v>
      </c>
      <c r="S13" s="515"/>
      <c r="T13" s="515"/>
      <c r="U13" s="515"/>
      <c r="V13" s="516"/>
      <c r="W13" s="502" t="s">
        <v>121</v>
      </c>
      <c r="X13" s="426"/>
      <c r="Y13" s="426"/>
      <c r="Z13" s="426"/>
      <c r="AA13" s="426"/>
      <c r="AB13" s="427"/>
      <c r="AC13" s="389">
        <v>1437</v>
      </c>
      <c r="AD13" s="390"/>
      <c r="AE13" s="390"/>
      <c r="AF13" s="390"/>
      <c r="AG13" s="391"/>
      <c r="AH13" s="389">
        <v>1986</v>
      </c>
      <c r="AI13" s="390"/>
      <c r="AJ13" s="390"/>
      <c r="AK13" s="390"/>
      <c r="AL13" s="392"/>
      <c r="AM13" s="482" t="s">
        <v>122</v>
      </c>
      <c r="AN13" s="387"/>
      <c r="AO13" s="387"/>
      <c r="AP13" s="387"/>
      <c r="AQ13" s="387"/>
      <c r="AR13" s="387"/>
      <c r="AS13" s="387"/>
      <c r="AT13" s="388"/>
      <c r="AU13" s="470" t="s">
        <v>123</v>
      </c>
      <c r="AV13" s="471"/>
      <c r="AW13" s="471"/>
      <c r="AX13" s="471"/>
      <c r="AY13" s="393" t="s">
        <v>124</v>
      </c>
      <c r="AZ13" s="394"/>
      <c r="BA13" s="394"/>
      <c r="BB13" s="394"/>
      <c r="BC13" s="394"/>
      <c r="BD13" s="394"/>
      <c r="BE13" s="394"/>
      <c r="BF13" s="394"/>
      <c r="BG13" s="394"/>
      <c r="BH13" s="394"/>
      <c r="BI13" s="394"/>
      <c r="BJ13" s="394"/>
      <c r="BK13" s="394"/>
      <c r="BL13" s="394"/>
      <c r="BM13" s="395"/>
      <c r="BN13" s="413">
        <v>909711</v>
      </c>
      <c r="BO13" s="414"/>
      <c r="BP13" s="414"/>
      <c r="BQ13" s="414"/>
      <c r="BR13" s="414"/>
      <c r="BS13" s="414"/>
      <c r="BT13" s="414"/>
      <c r="BU13" s="415"/>
      <c r="BV13" s="413">
        <v>534479</v>
      </c>
      <c r="BW13" s="414"/>
      <c r="BX13" s="414"/>
      <c r="BY13" s="414"/>
      <c r="BZ13" s="414"/>
      <c r="CA13" s="414"/>
      <c r="CB13" s="414"/>
      <c r="CC13" s="415"/>
      <c r="CD13" s="422" t="s">
        <v>125</v>
      </c>
      <c r="CE13" s="423"/>
      <c r="CF13" s="423"/>
      <c r="CG13" s="423"/>
      <c r="CH13" s="423"/>
      <c r="CI13" s="423"/>
      <c r="CJ13" s="423"/>
      <c r="CK13" s="423"/>
      <c r="CL13" s="423"/>
      <c r="CM13" s="423"/>
      <c r="CN13" s="423"/>
      <c r="CO13" s="423"/>
      <c r="CP13" s="423"/>
      <c r="CQ13" s="423"/>
      <c r="CR13" s="423"/>
      <c r="CS13" s="424"/>
      <c r="CT13" s="383">
        <v>7.4</v>
      </c>
      <c r="CU13" s="384"/>
      <c r="CV13" s="384"/>
      <c r="CW13" s="384"/>
      <c r="CX13" s="384"/>
      <c r="CY13" s="384"/>
      <c r="CZ13" s="384"/>
      <c r="DA13" s="385"/>
      <c r="DB13" s="383">
        <v>8.5</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126</v>
      </c>
      <c r="M14" s="543"/>
      <c r="N14" s="543"/>
      <c r="O14" s="543"/>
      <c r="P14" s="543"/>
      <c r="Q14" s="544"/>
      <c r="R14" s="514">
        <v>25515</v>
      </c>
      <c r="S14" s="515"/>
      <c r="T14" s="515"/>
      <c r="U14" s="515"/>
      <c r="V14" s="516"/>
      <c r="W14" s="517"/>
      <c r="X14" s="429"/>
      <c r="Y14" s="429"/>
      <c r="Z14" s="429"/>
      <c r="AA14" s="429"/>
      <c r="AB14" s="430"/>
      <c r="AC14" s="507">
        <v>11.7</v>
      </c>
      <c r="AD14" s="508"/>
      <c r="AE14" s="508"/>
      <c r="AF14" s="508"/>
      <c r="AG14" s="509"/>
      <c r="AH14" s="507">
        <v>13.7</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127</v>
      </c>
      <c r="CE14" s="420"/>
      <c r="CF14" s="420"/>
      <c r="CG14" s="420"/>
      <c r="CH14" s="420"/>
      <c r="CI14" s="420"/>
      <c r="CJ14" s="420"/>
      <c r="CK14" s="420"/>
      <c r="CL14" s="420"/>
      <c r="CM14" s="420"/>
      <c r="CN14" s="420"/>
      <c r="CO14" s="420"/>
      <c r="CP14" s="420"/>
      <c r="CQ14" s="420"/>
      <c r="CR14" s="420"/>
      <c r="CS14" s="421"/>
      <c r="CT14" s="518">
        <v>26.5</v>
      </c>
      <c r="CU14" s="486"/>
      <c r="CV14" s="486"/>
      <c r="CW14" s="486"/>
      <c r="CX14" s="486"/>
      <c r="CY14" s="486"/>
      <c r="CZ14" s="486"/>
      <c r="DA14" s="487"/>
      <c r="DB14" s="518">
        <v>45.4</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120</v>
      </c>
      <c r="N15" s="512"/>
      <c r="O15" s="512"/>
      <c r="P15" s="512"/>
      <c r="Q15" s="513"/>
      <c r="R15" s="514">
        <v>24947</v>
      </c>
      <c r="S15" s="515"/>
      <c r="T15" s="515"/>
      <c r="U15" s="515"/>
      <c r="V15" s="516"/>
      <c r="W15" s="502" t="s">
        <v>128</v>
      </c>
      <c r="X15" s="426"/>
      <c r="Y15" s="426"/>
      <c r="Z15" s="426"/>
      <c r="AA15" s="426"/>
      <c r="AB15" s="427"/>
      <c r="AC15" s="389">
        <v>2548</v>
      </c>
      <c r="AD15" s="390"/>
      <c r="AE15" s="390"/>
      <c r="AF15" s="390"/>
      <c r="AG15" s="391"/>
      <c r="AH15" s="389">
        <v>3043</v>
      </c>
      <c r="AI15" s="390"/>
      <c r="AJ15" s="390"/>
      <c r="AK15" s="390"/>
      <c r="AL15" s="392"/>
      <c r="AM15" s="482"/>
      <c r="AN15" s="387"/>
      <c r="AO15" s="387"/>
      <c r="AP15" s="387"/>
      <c r="AQ15" s="387"/>
      <c r="AR15" s="387"/>
      <c r="AS15" s="387"/>
      <c r="AT15" s="388"/>
      <c r="AU15" s="470"/>
      <c r="AV15" s="471"/>
      <c r="AW15" s="471"/>
      <c r="AX15" s="471"/>
      <c r="AY15" s="405" t="s">
        <v>129</v>
      </c>
      <c r="AZ15" s="406"/>
      <c r="BA15" s="406"/>
      <c r="BB15" s="406"/>
      <c r="BC15" s="406"/>
      <c r="BD15" s="406"/>
      <c r="BE15" s="406"/>
      <c r="BF15" s="406"/>
      <c r="BG15" s="406"/>
      <c r="BH15" s="406"/>
      <c r="BI15" s="406"/>
      <c r="BJ15" s="406"/>
      <c r="BK15" s="406"/>
      <c r="BL15" s="406"/>
      <c r="BM15" s="407"/>
      <c r="BN15" s="408">
        <v>2457078</v>
      </c>
      <c r="BO15" s="409"/>
      <c r="BP15" s="409"/>
      <c r="BQ15" s="409"/>
      <c r="BR15" s="409"/>
      <c r="BS15" s="409"/>
      <c r="BT15" s="409"/>
      <c r="BU15" s="410"/>
      <c r="BV15" s="408">
        <v>2383808</v>
      </c>
      <c r="BW15" s="409"/>
      <c r="BX15" s="409"/>
      <c r="BY15" s="409"/>
      <c r="BZ15" s="409"/>
      <c r="CA15" s="409"/>
      <c r="CB15" s="409"/>
      <c r="CC15" s="410"/>
      <c r="CD15" s="519" t="s">
        <v>130</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131</v>
      </c>
      <c r="M16" s="505"/>
      <c r="N16" s="505"/>
      <c r="O16" s="505"/>
      <c r="P16" s="505"/>
      <c r="Q16" s="506"/>
      <c r="R16" s="499" t="s">
        <v>132</v>
      </c>
      <c r="S16" s="500"/>
      <c r="T16" s="500"/>
      <c r="U16" s="500"/>
      <c r="V16" s="501"/>
      <c r="W16" s="517"/>
      <c r="X16" s="429"/>
      <c r="Y16" s="429"/>
      <c r="Z16" s="429"/>
      <c r="AA16" s="429"/>
      <c r="AB16" s="430"/>
      <c r="AC16" s="507">
        <v>20.8</v>
      </c>
      <c r="AD16" s="508"/>
      <c r="AE16" s="508"/>
      <c r="AF16" s="508"/>
      <c r="AG16" s="509"/>
      <c r="AH16" s="507">
        <v>20.9</v>
      </c>
      <c r="AI16" s="508"/>
      <c r="AJ16" s="508"/>
      <c r="AK16" s="508"/>
      <c r="AL16" s="510"/>
      <c r="AM16" s="482"/>
      <c r="AN16" s="387"/>
      <c r="AO16" s="387"/>
      <c r="AP16" s="387"/>
      <c r="AQ16" s="387"/>
      <c r="AR16" s="387"/>
      <c r="AS16" s="387"/>
      <c r="AT16" s="388"/>
      <c r="AU16" s="470"/>
      <c r="AV16" s="471"/>
      <c r="AW16" s="471"/>
      <c r="AX16" s="471"/>
      <c r="AY16" s="393" t="s">
        <v>133</v>
      </c>
      <c r="AZ16" s="394"/>
      <c r="BA16" s="394"/>
      <c r="BB16" s="394"/>
      <c r="BC16" s="394"/>
      <c r="BD16" s="394"/>
      <c r="BE16" s="394"/>
      <c r="BF16" s="394"/>
      <c r="BG16" s="394"/>
      <c r="BH16" s="394"/>
      <c r="BI16" s="394"/>
      <c r="BJ16" s="394"/>
      <c r="BK16" s="394"/>
      <c r="BL16" s="394"/>
      <c r="BM16" s="395"/>
      <c r="BN16" s="413">
        <v>7687651</v>
      </c>
      <c r="BO16" s="414"/>
      <c r="BP16" s="414"/>
      <c r="BQ16" s="414"/>
      <c r="BR16" s="414"/>
      <c r="BS16" s="414"/>
      <c r="BT16" s="414"/>
      <c r="BU16" s="415"/>
      <c r="BV16" s="413">
        <v>7190055</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134</v>
      </c>
      <c r="N17" s="497"/>
      <c r="O17" s="497"/>
      <c r="P17" s="497"/>
      <c r="Q17" s="498"/>
      <c r="R17" s="499" t="s">
        <v>135</v>
      </c>
      <c r="S17" s="500"/>
      <c r="T17" s="500"/>
      <c r="U17" s="500"/>
      <c r="V17" s="501"/>
      <c r="W17" s="502" t="s">
        <v>136</v>
      </c>
      <c r="X17" s="426"/>
      <c r="Y17" s="426"/>
      <c r="Z17" s="426"/>
      <c r="AA17" s="426"/>
      <c r="AB17" s="427"/>
      <c r="AC17" s="389">
        <v>8292</v>
      </c>
      <c r="AD17" s="390"/>
      <c r="AE17" s="390"/>
      <c r="AF17" s="390"/>
      <c r="AG17" s="391"/>
      <c r="AH17" s="389">
        <v>9440</v>
      </c>
      <c r="AI17" s="390"/>
      <c r="AJ17" s="390"/>
      <c r="AK17" s="390"/>
      <c r="AL17" s="392"/>
      <c r="AM17" s="482"/>
      <c r="AN17" s="387"/>
      <c r="AO17" s="387"/>
      <c r="AP17" s="387"/>
      <c r="AQ17" s="387"/>
      <c r="AR17" s="387"/>
      <c r="AS17" s="387"/>
      <c r="AT17" s="388"/>
      <c r="AU17" s="470"/>
      <c r="AV17" s="471"/>
      <c r="AW17" s="471"/>
      <c r="AX17" s="471"/>
      <c r="AY17" s="393" t="s">
        <v>137</v>
      </c>
      <c r="AZ17" s="394"/>
      <c r="BA17" s="394"/>
      <c r="BB17" s="394"/>
      <c r="BC17" s="394"/>
      <c r="BD17" s="394"/>
      <c r="BE17" s="394"/>
      <c r="BF17" s="394"/>
      <c r="BG17" s="394"/>
      <c r="BH17" s="394"/>
      <c r="BI17" s="394"/>
      <c r="BJ17" s="394"/>
      <c r="BK17" s="394"/>
      <c r="BL17" s="394"/>
      <c r="BM17" s="395"/>
      <c r="BN17" s="413">
        <v>3088801</v>
      </c>
      <c r="BO17" s="414"/>
      <c r="BP17" s="414"/>
      <c r="BQ17" s="414"/>
      <c r="BR17" s="414"/>
      <c r="BS17" s="414"/>
      <c r="BT17" s="414"/>
      <c r="BU17" s="415"/>
      <c r="BV17" s="413">
        <v>3027066</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138</v>
      </c>
      <c r="C18" s="476"/>
      <c r="D18" s="476"/>
      <c r="E18" s="477"/>
      <c r="F18" s="477"/>
      <c r="G18" s="477"/>
      <c r="H18" s="477"/>
      <c r="I18" s="477"/>
      <c r="J18" s="477"/>
      <c r="K18" s="477"/>
      <c r="L18" s="478">
        <v>100.7</v>
      </c>
      <c r="M18" s="478"/>
      <c r="N18" s="478"/>
      <c r="O18" s="478"/>
      <c r="P18" s="478"/>
      <c r="Q18" s="478"/>
      <c r="R18" s="479"/>
      <c r="S18" s="479"/>
      <c r="T18" s="479"/>
      <c r="U18" s="479"/>
      <c r="V18" s="480"/>
      <c r="W18" s="494"/>
      <c r="X18" s="495"/>
      <c r="Y18" s="495"/>
      <c r="Z18" s="495"/>
      <c r="AA18" s="495"/>
      <c r="AB18" s="503"/>
      <c r="AC18" s="377">
        <v>67.5</v>
      </c>
      <c r="AD18" s="378"/>
      <c r="AE18" s="378"/>
      <c r="AF18" s="378"/>
      <c r="AG18" s="481"/>
      <c r="AH18" s="377">
        <v>64.900000000000006</v>
      </c>
      <c r="AI18" s="378"/>
      <c r="AJ18" s="378"/>
      <c r="AK18" s="378"/>
      <c r="AL18" s="379"/>
      <c r="AM18" s="482"/>
      <c r="AN18" s="387"/>
      <c r="AO18" s="387"/>
      <c r="AP18" s="387"/>
      <c r="AQ18" s="387"/>
      <c r="AR18" s="387"/>
      <c r="AS18" s="387"/>
      <c r="AT18" s="388"/>
      <c r="AU18" s="470"/>
      <c r="AV18" s="471"/>
      <c r="AW18" s="471"/>
      <c r="AX18" s="471"/>
      <c r="AY18" s="393" t="s">
        <v>139</v>
      </c>
      <c r="AZ18" s="394"/>
      <c r="BA18" s="394"/>
      <c r="BB18" s="394"/>
      <c r="BC18" s="394"/>
      <c r="BD18" s="394"/>
      <c r="BE18" s="394"/>
      <c r="BF18" s="394"/>
      <c r="BG18" s="394"/>
      <c r="BH18" s="394"/>
      <c r="BI18" s="394"/>
      <c r="BJ18" s="394"/>
      <c r="BK18" s="394"/>
      <c r="BL18" s="394"/>
      <c r="BM18" s="395"/>
      <c r="BN18" s="413">
        <v>9228323</v>
      </c>
      <c r="BO18" s="414"/>
      <c r="BP18" s="414"/>
      <c r="BQ18" s="414"/>
      <c r="BR18" s="414"/>
      <c r="BS18" s="414"/>
      <c r="BT18" s="414"/>
      <c r="BU18" s="415"/>
      <c r="BV18" s="413">
        <v>9172654</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140</v>
      </c>
      <c r="C19" s="476"/>
      <c r="D19" s="476"/>
      <c r="E19" s="477"/>
      <c r="F19" s="477"/>
      <c r="G19" s="477"/>
      <c r="H19" s="477"/>
      <c r="I19" s="477"/>
      <c r="J19" s="477"/>
      <c r="K19" s="477"/>
      <c r="L19" s="483">
        <v>242</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141</v>
      </c>
      <c r="AZ19" s="394"/>
      <c r="BA19" s="394"/>
      <c r="BB19" s="394"/>
      <c r="BC19" s="394"/>
      <c r="BD19" s="394"/>
      <c r="BE19" s="394"/>
      <c r="BF19" s="394"/>
      <c r="BG19" s="394"/>
      <c r="BH19" s="394"/>
      <c r="BI19" s="394"/>
      <c r="BJ19" s="394"/>
      <c r="BK19" s="394"/>
      <c r="BL19" s="394"/>
      <c r="BM19" s="395"/>
      <c r="BN19" s="413">
        <v>11858199</v>
      </c>
      <c r="BO19" s="414"/>
      <c r="BP19" s="414"/>
      <c r="BQ19" s="414"/>
      <c r="BR19" s="414"/>
      <c r="BS19" s="414"/>
      <c r="BT19" s="414"/>
      <c r="BU19" s="415"/>
      <c r="BV19" s="413">
        <v>11719395</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142</v>
      </c>
      <c r="C20" s="476"/>
      <c r="D20" s="476"/>
      <c r="E20" s="477"/>
      <c r="F20" s="477"/>
      <c r="G20" s="477"/>
      <c r="H20" s="477"/>
      <c r="I20" s="477"/>
      <c r="J20" s="477"/>
      <c r="K20" s="477"/>
      <c r="L20" s="483">
        <v>10741</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143</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144</v>
      </c>
      <c r="C22" s="443"/>
      <c r="D22" s="444"/>
      <c r="E22" s="451" t="s">
        <v>1</v>
      </c>
      <c r="F22" s="426"/>
      <c r="G22" s="426"/>
      <c r="H22" s="426"/>
      <c r="I22" s="426"/>
      <c r="J22" s="426"/>
      <c r="K22" s="427"/>
      <c r="L22" s="451" t="s">
        <v>145</v>
      </c>
      <c r="M22" s="426"/>
      <c r="N22" s="426"/>
      <c r="O22" s="426"/>
      <c r="P22" s="427"/>
      <c r="Q22" s="436" t="s">
        <v>146</v>
      </c>
      <c r="R22" s="437"/>
      <c r="S22" s="437"/>
      <c r="T22" s="437"/>
      <c r="U22" s="437"/>
      <c r="V22" s="452"/>
      <c r="W22" s="454" t="s">
        <v>147</v>
      </c>
      <c r="X22" s="443"/>
      <c r="Y22" s="444"/>
      <c r="Z22" s="451" t="s">
        <v>1</v>
      </c>
      <c r="AA22" s="426"/>
      <c r="AB22" s="426"/>
      <c r="AC22" s="426"/>
      <c r="AD22" s="426"/>
      <c r="AE22" s="426"/>
      <c r="AF22" s="426"/>
      <c r="AG22" s="427"/>
      <c r="AH22" s="425" t="s">
        <v>148</v>
      </c>
      <c r="AI22" s="426"/>
      <c r="AJ22" s="426"/>
      <c r="AK22" s="426"/>
      <c r="AL22" s="427"/>
      <c r="AM22" s="425" t="s">
        <v>149</v>
      </c>
      <c r="AN22" s="431"/>
      <c r="AO22" s="431"/>
      <c r="AP22" s="431"/>
      <c r="AQ22" s="431"/>
      <c r="AR22" s="432"/>
      <c r="AS22" s="436" t="s">
        <v>146</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150</v>
      </c>
      <c r="AZ23" s="406"/>
      <c r="BA23" s="406"/>
      <c r="BB23" s="406"/>
      <c r="BC23" s="406"/>
      <c r="BD23" s="406"/>
      <c r="BE23" s="406"/>
      <c r="BF23" s="406"/>
      <c r="BG23" s="406"/>
      <c r="BH23" s="406"/>
      <c r="BI23" s="406"/>
      <c r="BJ23" s="406"/>
      <c r="BK23" s="406"/>
      <c r="BL23" s="406"/>
      <c r="BM23" s="407"/>
      <c r="BN23" s="413">
        <v>16974651</v>
      </c>
      <c r="BO23" s="414"/>
      <c r="BP23" s="414"/>
      <c r="BQ23" s="414"/>
      <c r="BR23" s="414"/>
      <c r="BS23" s="414"/>
      <c r="BT23" s="414"/>
      <c r="BU23" s="415"/>
      <c r="BV23" s="413">
        <v>17339014</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151</v>
      </c>
      <c r="F24" s="387"/>
      <c r="G24" s="387"/>
      <c r="H24" s="387"/>
      <c r="I24" s="387"/>
      <c r="J24" s="387"/>
      <c r="K24" s="388"/>
      <c r="L24" s="389">
        <v>1</v>
      </c>
      <c r="M24" s="390"/>
      <c r="N24" s="390"/>
      <c r="O24" s="390"/>
      <c r="P24" s="391"/>
      <c r="Q24" s="389">
        <v>8200</v>
      </c>
      <c r="R24" s="390"/>
      <c r="S24" s="390"/>
      <c r="T24" s="390"/>
      <c r="U24" s="390"/>
      <c r="V24" s="391"/>
      <c r="W24" s="455"/>
      <c r="X24" s="446"/>
      <c r="Y24" s="447"/>
      <c r="Z24" s="386" t="s">
        <v>152</v>
      </c>
      <c r="AA24" s="387"/>
      <c r="AB24" s="387"/>
      <c r="AC24" s="387"/>
      <c r="AD24" s="387"/>
      <c r="AE24" s="387"/>
      <c r="AF24" s="387"/>
      <c r="AG24" s="388"/>
      <c r="AH24" s="389">
        <v>328</v>
      </c>
      <c r="AI24" s="390"/>
      <c r="AJ24" s="390"/>
      <c r="AK24" s="390"/>
      <c r="AL24" s="391"/>
      <c r="AM24" s="389">
        <v>1057144</v>
      </c>
      <c r="AN24" s="390"/>
      <c r="AO24" s="390"/>
      <c r="AP24" s="390"/>
      <c r="AQ24" s="390"/>
      <c r="AR24" s="391"/>
      <c r="AS24" s="389">
        <v>3223</v>
      </c>
      <c r="AT24" s="390"/>
      <c r="AU24" s="390"/>
      <c r="AV24" s="390"/>
      <c r="AW24" s="390"/>
      <c r="AX24" s="392"/>
      <c r="AY24" s="380" t="s">
        <v>153</v>
      </c>
      <c r="AZ24" s="381"/>
      <c r="BA24" s="381"/>
      <c r="BB24" s="381"/>
      <c r="BC24" s="381"/>
      <c r="BD24" s="381"/>
      <c r="BE24" s="381"/>
      <c r="BF24" s="381"/>
      <c r="BG24" s="381"/>
      <c r="BH24" s="381"/>
      <c r="BI24" s="381"/>
      <c r="BJ24" s="381"/>
      <c r="BK24" s="381"/>
      <c r="BL24" s="381"/>
      <c r="BM24" s="382"/>
      <c r="BN24" s="413">
        <v>12174991</v>
      </c>
      <c r="BO24" s="414"/>
      <c r="BP24" s="414"/>
      <c r="BQ24" s="414"/>
      <c r="BR24" s="414"/>
      <c r="BS24" s="414"/>
      <c r="BT24" s="414"/>
      <c r="BU24" s="415"/>
      <c r="BV24" s="413">
        <v>12879366</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154</v>
      </c>
      <c r="F25" s="387"/>
      <c r="G25" s="387"/>
      <c r="H25" s="387"/>
      <c r="I25" s="387"/>
      <c r="J25" s="387"/>
      <c r="K25" s="388"/>
      <c r="L25" s="389">
        <v>2</v>
      </c>
      <c r="M25" s="390"/>
      <c r="N25" s="390"/>
      <c r="O25" s="390"/>
      <c r="P25" s="391"/>
      <c r="Q25" s="389">
        <v>7000</v>
      </c>
      <c r="R25" s="390"/>
      <c r="S25" s="390"/>
      <c r="T25" s="390"/>
      <c r="U25" s="390"/>
      <c r="V25" s="391"/>
      <c r="W25" s="455"/>
      <c r="X25" s="446"/>
      <c r="Y25" s="447"/>
      <c r="Z25" s="386" t="s">
        <v>155</v>
      </c>
      <c r="AA25" s="387"/>
      <c r="AB25" s="387"/>
      <c r="AC25" s="387"/>
      <c r="AD25" s="387"/>
      <c r="AE25" s="387"/>
      <c r="AF25" s="387"/>
      <c r="AG25" s="388"/>
      <c r="AH25" s="389">
        <v>65</v>
      </c>
      <c r="AI25" s="390"/>
      <c r="AJ25" s="390"/>
      <c r="AK25" s="390"/>
      <c r="AL25" s="391"/>
      <c r="AM25" s="389">
        <v>191165</v>
      </c>
      <c r="AN25" s="390"/>
      <c r="AO25" s="390"/>
      <c r="AP25" s="390"/>
      <c r="AQ25" s="390"/>
      <c r="AR25" s="391"/>
      <c r="AS25" s="389">
        <v>2941</v>
      </c>
      <c r="AT25" s="390"/>
      <c r="AU25" s="390"/>
      <c r="AV25" s="390"/>
      <c r="AW25" s="390"/>
      <c r="AX25" s="392"/>
      <c r="AY25" s="405" t="s">
        <v>156</v>
      </c>
      <c r="AZ25" s="406"/>
      <c r="BA25" s="406"/>
      <c r="BB25" s="406"/>
      <c r="BC25" s="406"/>
      <c r="BD25" s="406"/>
      <c r="BE25" s="406"/>
      <c r="BF25" s="406"/>
      <c r="BG25" s="406"/>
      <c r="BH25" s="406"/>
      <c r="BI25" s="406"/>
      <c r="BJ25" s="406"/>
      <c r="BK25" s="406"/>
      <c r="BL25" s="406"/>
      <c r="BM25" s="407"/>
      <c r="BN25" s="408">
        <v>1313778</v>
      </c>
      <c r="BO25" s="409"/>
      <c r="BP25" s="409"/>
      <c r="BQ25" s="409"/>
      <c r="BR25" s="409"/>
      <c r="BS25" s="409"/>
      <c r="BT25" s="409"/>
      <c r="BU25" s="410"/>
      <c r="BV25" s="408">
        <v>1424408</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157</v>
      </c>
      <c r="F26" s="387"/>
      <c r="G26" s="387"/>
      <c r="H26" s="387"/>
      <c r="I26" s="387"/>
      <c r="J26" s="387"/>
      <c r="K26" s="388"/>
      <c r="L26" s="389">
        <v>1</v>
      </c>
      <c r="M26" s="390"/>
      <c r="N26" s="390"/>
      <c r="O26" s="390"/>
      <c r="P26" s="391"/>
      <c r="Q26" s="389">
        <v>6200</v>
      </c>
      <c r="R26" s="390"/>
      <c r="S26" s="390"/>
      <c r="T26" s="390"/>
      <c r="U26" s="390"/>
      <c r="V26" s="391"/>
      <c r="W26" s="455"/>
      <c r="X26" s="446"/>
      <c r="Y26" s="447"/>
      <c r="Z26" s="386" t="s">
        <v>158</v>
      </c>
      <c r="AA26" s="468"/>
      <c r="AB26" s="468"/>
      <c r="AC26" s="468"/>
      <c r="AD26" s="468"/>
      <c r="AE26" s="468"/>
      <c r="AF26" s="468"/>
      <c r="AG26" s="469"/>
      <c r="AH26" s="389" t="s">
        <v>118</v>
      </c>
      <c r="AI26" s="390"/>
      <c r="AJ26" s="390"/>
      <c r="AK26" s="390"/>
      <c r="AL26" s="391"/>
      <c r="AM26" s="389" t="s">
        <v>118</v>
      </c>
      <c r="AN26" s="390"/>
      <c r="AO26" s="390"/>
      <c r="AP26" s="390"/>
      <c r="AQ26" s="390"/>
      <c r="AR26" s="391"/>
      <c r="AS26" s="389" t="s">
        <v>118</v>
      </c>
      <c r="AT26" s="390"/>
      <c r="AU26" s="390"/>
      <c r="AV26" s="390"/>
      <c r="AW26" s="390"/>
      <c r="AX26" s="392"/>
      <c r="AY26" s="422" t="s">
        <v>159</v>
      </c>
      <c r="AZ26" s="423"/>
      <c r="BA26" s="423"/>
      <c r="BB26" s="423"/>
      <c r="BC26" s="423"/>
      <c r="BD26" s="423"/>
      <c r="BE26" s="423"/>
      <c r="BF26" s="423"/>
      <c r="BG26" s="423"/>
      <c r="BH26" s="423"/>
      <c r="BI26" s="423"/>
      <c r="BJ26" s="423"/>
      <c r="BK26" s="423"/>
      <c r="BL26" s="423"/>
      <c r="BM26" s="424"/>
      <c r="BN26" s="413" t="s">
        <v>118</v>
      </c>
      <c r="BO26" s="414"/>
      <c r="BP26" s="414"/>
      <c r="BQ26" s="414"/>
      <c r="BR26" s="414"/>
      <c r="BS26" s="414"/>
      <c r="BT26" s="414"/>
      <c r="BU26" s="415"/>
      <c r="BV26" s="413" t="s">
        <v>118</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160</v>
      </c>
      <c r="F27" s="387"/>
      <c r="G27" s="387"/>
      <c r="H27" s="387"/>
      <c r="I27" s="387"/>
      <c r="J27" s="387"/>
      <c r="K27" s="388"/>
      <c r="L27" s="389">
        <v>1</v>
      </c>
      <c r="M27" s="390"/>
      <c r="N27" s="390"/>
      <c r="O27" s="390"/>
      <c r="P27" s="391"/>
      <c r="Q27" s="389">
        <v>4100</v>
      </c>
      <c r="R27" s="390"/>
      <c r="S27" s="390"/>
      <c r="T27" s="390"/>
      <c r="U27" s="390"/>
      <c r="V27" s="391"/>
      <c r="W27" s="455"/>
      <c r="X27" s="446"/>
      <c r="Y27" s="447"/>
      <c r="Z27" s="386" t="s">
        <v>161</v>
      </c>
      <c r="AA27" s="387"/>
      <c r="AB27" s="387"/>
      <c r="AC27" s="387"/>
      <c r="AD27" s="387"/>
      <c r="AE27" s="387"/>
      <c r="AF27" s="387"/>
      <c r="AG27" s="388"/>
      <c r="AH27" s="389">
        <v>3</v>
      </c>
      <c r="AI27" s="390"/>
      <c r="AJ27" s="390"/>
      <c r="AK27" s="390"/>
      <c r="AL27" s="391"/>
      <c r="AM27" s="389">
        <v>11685</v>
      </c>
      <c r="AN27" s="390"/>
      <c r="AO27" s="390"/>
      <c r="AP27" s="390"/>
      <c r="AQ27" s="390"/>
      <c r="AR27" s="391"/>
      <c r="AS27" s="389">
        <v>3895</v>
      </c>
      <c r="AT27" s="390"/>
      <c r="AU27" s="390"/>
      <c r="AV27" s="390"/>
      <c r="AW27" s="390"/>
      <c r="AX27" s="392"/>
      <c r="AY27" s="419" t="s">
        <v>162</v>
      </c>
      <c r="AZ27" s="420"/>
      <c r="BA27" s="420"/>
      <c r="BB27" s="420"/>
      <c r="BC27" s="420"/>
      <c r="BD27" s="420"/>
      <c r="BE27" s="420"/>
      <c r="BF27" s="420"/>
      <c r="BG27" s="420"/>
      <c r="BH27" s="420"/>
      <c r="BI27" s="420"/>
      <c r="BJ27" s="420"/>
      <c r="BK27" s="420"/>
      <c r="BL27" s="420"/>
      <c r="BM27" s="421"/>
      <c r="BN27" s="416">
        <v>990183</v>
      </c>
      <c r="BO27" s="417"/>
      <c r="BP27" s="417"/>
      <c r="BQ27" s="417"/>
      <c r="BR27" s="417"/>
      <c r="BS27" s="417"/>
      <c r="BT27" s="417"/>
      <c r="BU27" s="418"/>
      <c r="BV27" s="416">
        <v>989838</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163</v>
      </c>
      <c r="F28" s="387"/>
      <c r="G28" s="387"/>
      <c r="H28" s="387"/>
      <c r="I28" s="387"/>
      <c r="J28" s="387"/>
      <c r="K28" s="388"/>
      <c r="L28" s="389">
        <v>1</v>
      </c>
      <c r="M28" s="390"/>
      <c r="N28" s="390"/>
      <c r="O28" s="390"/>
      <c r="P28" s="391"/>
      <c r="Q28" s="389">
        <v>3550</v>
      </c>
      <c r="R28" s="390"/>
      <c r="S28" s="390"/>
      <c r="T28" s="390"/>
      <c r="U28" s="390"/>
      <c r="V28" s="391"/>
      <c r="W28" s="455"/>
      <c r="X28" s="446"/>
      <c r="Y28" s="447"/>
      <c r="Z28" s="386" t="s">
        <v>164</v>
      </c>
      <c r="AA28" s="387"/>
      <c r="AB28" s="387"/>
      <c r="AC28" s="387"/>
      <c r="AD28" s="387"/>
      <c r="AE28" s="387"/>
      <c r="AF28" s="387"/>
      <c r="AG28" s="388"/>
      <c r="AH28" s="389" t="s">
        <v>118</v>
      </c>
      <c r="AI28" s="390"/>
      <c r="AJ28" s="390"/>
      <c r="AK28" s="390"/>
      <c r="AL28" s="391"/>
      <c r="AM28" s="389" t="s">
        <v>118</v>
      </c>
      <c r="AN28" s="390"/>
      <c r="AO28" s="390"/>
      <c r="AP28" s="390"/>
      <c r="AQ28" s="390"/>
      <c r="AR28" s="391"/>
      <c r="AS28" s="389" t="s">
        <v>118</v>
      </c>
      <c r="AT28" s="390"/>
      <c r="AU28" s="390"/>
      <c r="AV28" s="390"/>
      <c r="AW28" s="390"/>
      <c r="AX28" s="392"/>
      <c r="AY28" s="396" t="s">
        <v>165</v>
      </c>
      <c r="AZ28" s="397"/>
      <c r="BA28" s="397"/>
      <c r="BB28" s="398"/>
      <c r="BC28" s="405" t="s">
        <v>166</v>
      </c>
      <c r="BD28" s="406"/>
      <c r="BE28" s="406"/>
      <c r="BF28" s="406"/>
      <c r="BG28" s="406"/>
      <c r="BH28" s="406"/>
      <c r="BI28" s="406"/>
      <c r="BJ28" s="406"/>
      <c r="BK28" s="406"/>
      <c r="BL28" s="406"/>
      <c r="BM28" s="407"/>
      <c r="BN28" s="408">
        <v>5442762</v>
      </c>
      <c r="BO28" s="409"/>
      <c r="BP28" s="409"/>
      <c r="BQ28" s="409"/>
      <c r="BR28" s="409"/>
      <c r="BS28" s="409"/>
      <c r="BT28" s="409"/>
      <c r="BU28" s="410"/>
      <c r="BV28" s="408">
        <v>4745035</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167</v>
      </c>
      <c r="F29" s="387"/>
      <c r="G29" s="387"/>
      <c r="H29" s="387"/>
      <c r="I29" s="387"/>
      <c r="J29" s="387"/>
      <c r="K29" s="388"/>
      <c r="L29" s="389">
        <v>16</v>
      </c>
      <c r="M29" s="390"/>
      <c r="N29" s="390"/>
      <c r="O29" s="390"/>
      <c r="P29" s="391"/>
      <c r="Q29" s="389">
        <v>3250</v>
      </c>
      <c r="R29" s="390"/>
      <c r="S29" s="390"/>
      <c r="T29" s="390"/>
      <c r="U29" s="390"/>
      <c r="V29" s="391"/>
      <c r="W29" s="456"/>
      <c r="X29" s="457"/>
      <c r="Y29" s="458"/>
      <c r="Z29" s="386" t="s">
        <v>168</v>
      </c>
      <c r="AA29" s="387"/>
      <c r="AB29" s="387"/>
      <c r="AC29" s="387"/>
      <c r="AD29" s="387"/>
      <c r="AE29" s="387"/>
      <c r="AF29" s="387"/>
      <c r="AG29" s="388"/>
      <c r="AH29" s="389">
        <v>331</v>
      </c>
      <c r="AI29" s="390"/>
      <c r="AJ29" s="390"/>
      <c r="AK29" s="390"/>
      <c r="AL29" s="391"/>
      <c r="AM29" s="389">
        <v>1068829</v>
      </c>
      <c r="AN29" s="390"/>
      <c r="AO29" s="390"/>
      <c r="AP29" s="390"/>
      <c r="AQ29" s="390"/>
      <c r="AR29" s="391"/>
      <c r="AS29" s="389">
        <v>3229</v>
      </c>
      <c r="AT29" s="390"/>
      <c r="AU29" s="390"/>
      <c r="AV29" s="390"/>
      <c r="AW29" s="390"/>
      <c r="AX29" s="392"/>
      <c r="AY29" s="399"/>
      <c r="AZ29" s="400"/>
      <c r="BA29" s="400"/>
      <c r="BB29" s="401"/>
      <c r="BC29" s="393" t="s">
        <v>169</v>
      </c>
      <c r="BD29" s="394"/>
      <c r="BE29" s="394"/>
      <c r="BF29" s="394"/>
      <c r="BG29" s="394"/>
      <c r="BH29" s="394"/>
      <c r="BI29" s="394"/>
      <c r="BJ29" s="394"/>
      <c r="BK29" s="394"/>
      <c r="BL29" s="394"/>
      <c r="BM29" s="395"/>
      <c r="BN29" s="413">
        <v>940378</v>
      </c>
      <c r="BO29" s="414"/>
      <c r="BP29" s="414"/>
      <c r="BQ29" s="414"/>
      <c r="BR29" s="414"/>
      <c r="BS29" s="414"/>
      <c r="BT29" s="414"/>
      <c r="BU29" s="415"/>
      <c r="BV29" s="413">
        <v>939121</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170</v>
      </c>
      <c r="X30" s="466"/>
      <c r="Y30" s="466"/>
      <c r="Z30" s="466"/>
      <c r="AA30" s="466"/>
      <c r="AB30" s="466"/>
      <c r="AC30" s="466"/>
      <c r="AD30" s="466"/>
      <c r="AE30" s="466"/>
      <c r="AF30" s="466"/>
      <c r="AG30" s="467"/>
      <c r="AH30" s="377">
        <v>97.8</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171</v>
      </c>
      <c r="BD30" s="381"/>
      <c r="BE30" s="381"/>
      <c r="BF30" s="381"/>
      <c r="BG30" s="381"/>
      <c r="BH30" s="381"/>
      <c r="BI30" s="381"/>
      <c r="BJ30" s="381"/>
      <c r="BK30" s="381"/>
      <c r="BL30" s="381"/>
      <c r="BM30" s="382"/>
      <c r="BN30" s="416">
        <v>3296074</v>
      </c>
      <c r="BO30" s="417"/>
      <c r="BP30" s="417"/>
      <c r="BQ30" s="417"/>
      <c r="BR30" s="417"/>
      <c r="BS30" s="417"/>
      <c r="BT30" s="417"/>
      <c r="BU30" s="418"/>
      <c r="BV30" s="416">
        <v>3352413</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178</v>
      </c>
      <c r="D33" s="376"/>
      <c r="E33" s="375" t="s">
        <v>179</v>
      </c>
      <c r="F33" s="375"/>
      <c r="G33" s="375"/>
      <c r="H33" s="375"/>
      <c r="I33" s="375"/>
      <c r="J33" s="375"/>
      <c r="K33" s="375"/>
      <c r="L33" s="375"/>
      <c r="M33" s="375"/>
      <c r="N33" s="375"/>
      <c r="O33" s="375"/>
      <c r="P33" s="375"/>
      <c r="Q33" s="375"/>
      <c r="R33" s="375"/>
      <c r="S33" s="375"/>
      <c r="T33" s="167"/>
      <c r="U33" s="376" t="s">
        <v>178</v>
      </c>
      <c r="V33" s="376"/>
      <c r="W33" s="375" t="s">
        <v>179</v>
      </c>
      <c r="X33" s="375"/>
      <c r="Y33" s="375"/>
      <c r="Z33" s="375"/>
      <c r="AA33" s="375"/>
      <c r="AB33" s="375"/>
      <c r="AC33" s="375"/>
      <c r="AD33" s="375"/>
      <c r="AE33" s="375"/>
      <c r="AF33" s="375"/>
      <c r="AG33" s="375"/>
      <c r="AH33" s="375"/>
      <c r="AI33" s="375"/>
      <c r="AJ33" s="375"/>
      <c r="AK33" s="375"/>
      <c r="AL33" s="167"/>
      <c r="AM33" s="376" t="s">
        <v>178</v>
      </c>
      <c r="AN33" s="376"/>
      <c r="AO33" s="375" t="s">
        <v>179</v>
      </c>
      <c r="AP33" s="375"/>
      <c r="AQ33" s="375"/>
      <c r="AR33" s="375"/>
      <c r="AS33" s="375"/>
      <c r="AT33" s="375"/>
      <c r="AU33" s="375"/>
      <c r="AV33" s="375"/>
      <c r="AW33" s="375"/>
      <c r="AX33" s="375"/>
      <c r="AY33" s="375"/>
      <c r="AZ33" s="375"/>
      <c r="BA33" s="375"/>
      <c r="BB33" s="375"/>
      <c r="BC33" s="375"/>
      <c r="BD33" s="168"/>
      <c r="BE33" s="375" t="s">
        <v>180</v>
      </c>
      <c r="BF33" s="375"/>
      <c r="BG33" s="375" t="s">
        <v>181</v>
      </c>
      <c r="BH33" s="375"/>
      <c r="BI33" s="375"/>
      <c r="BJ33" s="375"/>
      <c r="BK33" s="375"/>
      <c r="BL33" s="375"/>
      <c r="BM33" s="375"/>
      <c r="BN33" s="375"/>
      <c r="BO33" s="375"/>
      <c r="BP33" s="375"/>
      <c r="BQ33" s="375"/>
      <c r="BR33" s="375"/>
      <c r="BS33" s="375"/>
      <c r="BT33" s="375"/>
      <c r="BU33" s="375"/>
      <c r="BV33" s="168"/>
      <c r="BW33" s="376" t="s">
        <v>180</v>
      </c>
      <c r="BX33" s="376"/>
      <c r="BY33" s="375" t="s">
        <v>182</v>
      </c>
      <c r="BZ33" s="375"/>
      <c r="CA33" s="375"/>
      <c r="CB33" s="375"/>
      <c r="CC33" s="375"/>
      <c r="CD33" s="375"/>
      <c r="CE33" s="375"/>
      <c r="CF33" s="375"/>
      <c r="CG33" s="375"/>
      <c r="CH33" s="375"/>
      <c r="CI33" s="375"/>
      <c r="CJ33" s="375"/>
      <c r="CK33" s="375"/>
      <c r="CL33" s="375"/>
      <c r="CM33" s="375"/>
      <c r="CN33" s="167"/>
      <c r="CO33" s="376" t="s">
        <v>178</v>
      </c>
      <c r="CP33" s="376"/>
      <c r="CQ33" s="375" t="s">
        <v>183</v>
      </c>
      <c r="CR33" s="375"/>
      <c r="CS33" s="375"/>
      <c r="CT33" s="375"/>
      <c r="CU33" s="375"/>
      <c r="CV33" s="375"/>
      <c r="CW33" s="375"/>
      <c r="CX33" s="375"/>
      <c r="CY33" s="375"/>
      <c r="CZ33" s="375"/>
      <c r="DA33" s="375"/>
      <c r="DB33" s="375"/>
      <c r="DC33" s="375"/>
      <c r="DD33" s="375"/>
      <c r="DE33" s="375"/>
      <c r="DF33" s="167"/>
      <c r="DG33" s="375" t="s">
        <v>184</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4</v>
      </c>
      <c r="V34" s="373"/>
      <c r="W34" s="372" t="str">
        <f>IF('各会計、関係団体の財政状況及び健全化判断比率'!B28="","",'各会計、関係団体の財政状況及び健全化判断比率'!B28)</f>
        <v>国民健康保険特別会計</v>
      </c>
      <c r="X34" s="372"/>
      <c r="Y34" s="372"/>
      <c r="Z34" s="372"/>
      <c r="AA34" s="372"/>
      <c r="AB34" s="372"/>
      <c r="AC34" s="372"/>
      <c r="AD34" s="372"/>
      <c r="AE34" s="372"/>
      <c r="AF34" s="372"/>
      <c r="AG34" s="372"/>
      <c r="AH34" s="372"/>
      <c r="AI34" s="372"/>
      <c r="AJ34" s="372"/>
      <c r="AK34" s="372"/>
      <c r="AL34" s="165"/>
      <c r="AM34" s="373">
        <f>IF(AO34="","",MAX(C34:D43,U34:V43)+1)</f>
        <v>8</v>
      </c>
      <c r="AN34" s="373"/>
      <c r="AO34" s="372" t="str">
        <f>IF('各会計、関係団体の財政状況及び健全化判断比率'!B32="","",'各会計、関係団体の財政状況及び健全化判断比率'!B32)</f>
        <v>下水道事業会計</v>
      </c>
      <c r="AP34" s="372"/>
      <c r="AQ34" s="372"/>
      <c r="AR34" s="372"/>
      <c r="AS34" s="372"/>
      <c r="AT34" s="372"/>
      <c r="AU34" s="372"/>
      <c r="AV34" s="372"/>
      <c r="AW34" s="372"/>
      <c r="AX34" s="372"/>
      <c r="AY34" s="372"/>
      <c r="AZ34" s="372"/>
      <c r="BA34" s="372"/>
      <c r="BB34" s="372"/>
      <c r="BC34" s="372"/>
      <c r="BD34" s="165"/>
      <c r="BE34" s="373">
        <f>IF(BG34="","",MAX(C34:D43,U34:V43,AM34:AN43)+1)</f>
        <v>10</v>
      </c>
      <c r="BF34" s="373"/>
      <c r="BG34" s="372" t="str">
        <f>IF('各会計、関係団体の財政状況及び健全化判断比率'!B34="","",'各会計、関係団体の財政状況及び健全化判断比率'!B34)</f>
        <v>宿泊施設事業特別会計</v>
      </c>
      <c r="BH34" s="372"/>
      <c r="BI34" s="372"/>
      <c r="BJ34" s="372"/>
      <c r="BK34" s="372"/>
      <c r="BL34" s="372"/>
      <c r="BM34" s="372"/>
      <c r="BN34" s="372"/>
      <c r="BO34" s="372"/>
      <c r="BP34" s="372"/>
      <c r="BQ34" s="372"/>
      <c r="BR34" s="372"/>
      <c r="BS34" s="372"/>
      <c r="BT34" s="372"/>
      <c r="BU34" s="372"/>
      <c r="BV34" s="165"/>
      <c r="BW34" s="373">
        <f>IF(BY34="","",MAX(C34:D43,U34:V43,AM34:AN43,BE34:BF43)+1)</f>
        <v>13</v>
      </c>
      <c r="BX34" s="373"/>
      <c r="BY34" s="372" t="str">
        <f>IF('各会計、関係団体の財政状況及び健全化判断比率'!B68="","",'各会計、関係団体の財政状況及び健全化判断比率'!B68)</f>
        <v>広島県後期高齢者医療広域連合（一般会計）</v>
      </c>
      <c r="BZ34" s="372"/>
      <c r="CA34" s="372"/>
      <c r="CB34" s="372"/>
      <c r="CC34" s="372"/>
      <c r="CD34" s="372"/>
      <c r="CE34" s="372"/>
      <c r="CF34" s="372"/>
      <c r="CG34" s="372"/>
      <c r="CH34" s="372"/>
      <c r="CI34" s="372"/>
      <c r="CJ34" s="372"/>
      <c r="CK34" s="372"/>
      <c r="CL34" s="372"/>
      <c r="CM34" s="372"/>
      <c r="CN34" s="165"/>
      <c r="CO34" s="373">
        <f>IF(CQ34="","",MAX(C34:D43,U34:V43,AM34:AN43,BE34:BF43,BW34:BX43)+1)</f>
        <v>16</v>
      </c>
      <c r="CP34" s="373"/>
      <c r="CQ34" s="372" t="str">
        <f>IF('各会計、関係団体の財政状況及び健全化判断比率'!BS7="","",'各会計、関係団体の財政状況及び健全化判断比率'!BS7)</f>
        <v>江田島市土地開発公社</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v>
      </c>
      <c r="DH34" s="374"/>
      <c r="DI34" s="169"/>
      <c r="DJ34" s="137"/>
      <c r="DK34" s="137"/>
      <c r="DL34" s="137"/>
      <c r="DM34" s="137"/>
      <c r="DN34" s="137"/>
      <c r="DO34" s="137"/>
    </row>
    <row r="35" spans="1:119" ht="32.25" customHeight="1" x14ac:dyDescent="0.15">
      <c r="A35" s="138"/>
      <c r="B35" s="164"/>
      <c r="C35" s="373">
        <f>IF(E35="","",C34+1)</f>
        <v>2</v>
      </c>
      <c r="D35" s="373"/>
      <c r="E35" s="372" t="str">
        <f>IF('各会計、関係団体の財政状況及び健全化判断比率'!B8="","",'各会計、関係団体の財政状況及び健全化判断比率'!B8)</f>
        <v>住宅新築資金等貸付事業特別会計</v>
      </c>
      <c r="F35" s="372"/>
      <c r="G35" s="372"/>
      <c r="H35" s="372"/>
      <c r="I35" s="372"/>
      <c r="J35" s="372"/>
      <c r="K35" s="372"/>
      <c r="L35" s="372"/>
      <c r="M35" s="372"/>
      <c r="N35" s="372"/>
      <c r="O35" s="372"/>
      <c r="P35" s="372"/>
      <c r="Q35" s="372"/>
      <c r="R35" s="372"/>
      <c r="S35" s="372"/>
      <c r="T35" s="165"/>
      <c r="U35" s="373">
        <f>IF(W35="","",U34+1)</f>
        <v>5</v>
      </c>
      <c r="V35" s="373"/>
      <c r="W35" s="372" t="str">
        <f>IF('各会計、関係団体の財政状況及び健全化判断比率'!B29="","",'各会計、関係団体の財政状況及び健全化判断比率'!B29)</f>
        <v>後期高齢者医療特別会計</v>
      </c>
      <c r="X35" s="372"/>
      <c r="Y35" s="372"/>
      <c r="Z35" s="372"/>
      <c r="AA35" s="372"/>
      <c r="AB35" s="372"/>
      <c r="AC35" s="372"/>
      <c r="AD35" s="372"/>
      <c r="AE35" s="372"/>
      <c r="AF35" s="372"/>
      <c r="AG35" s="372"/>
      <c r="AH35" s="372"/>
      <c r="AI35" s="372"/>
      <c r="AJ35" s="372"/>
      <c r="AK35" s="372"/>
      <c r="AL35" s="165"/>
      <c r="AM35" s="373">
        <f t="shared" ref="AM35:AM43" si="0">IF(AO35="","",AM34+1)</f>
        <v>9</v>
      </c>
      <c r="AN35" s="373"/>
      <c r="AO35" s="372" t="str">
        <f>IF('各会計、関係団体の財政状況及び健全化判断比率'!B33="","",'各会計、関係団体の財政状況及び健全化判断比率'!B33)</f>
        <v>水道事業会計</v>
      </c>
      <c r="AP35" s="372"/>
      <c r="AQ35" s="372"/>
      <c r="AR35" s="372"/>
      <c r="AS35" s="372"/>
      <c r="AT35" s="372"/>
      <c r="AU35" s="372"/>
      <c r="AV35" s="372"/>
      <c r="AW35" s="372"/>
      <c r="AX35" s="372"/>
      <c r="AY35" s="372"/>
      <c r="AZ35" s="372"/>
      <c r="BA35" s="372"/>
      <c r="BB35" s="372"/>
      <c r="BC35" s="372"/>
      <c r="BD35" s="165"/>
      <c r="BE35" s="373">
        <f t="shared" ref="BE35:BE43" si="1">IF(BG35="","",BE34+1)</f>
        <v>11</v>
      </c>
      <c r="BF35" s="373"/>
      <c r="BG35" s="372" t="str">
        <f>IF('各会計、関係団体の財政状況及び健全化判断比率'!B35="","",'各会計、関係団体の財政状況及び健全化判断比率'!B35)</f>
        <v>交通船事業特別会計</v>
      </c>
      <c r="BH35" s="372"/>
      <c r="BI35" s="372"/>
      <c r="BJ35" s="372"/>
      <c r="BK35" s="372"/>
      <c r="BL35" s="372"/>
      <c r="BM35" s="372"/>
      <c r="BN35" s="372"/>
      <c r="BO35" s="372"/>
      <c r="BP35" s="372"/>
      <c r="BQ35" s="372"/>
      <c r="BR35" s="372"/>
      <c r="BS35" s="372"/>
      <c r="BT35" s="372"/>
      <c r="BU35" s="372"/>
      <c r="BV35" s="165"/>
      <c r="BW35" s="373">
        <f t="shared" ref="BW35:BW43" si="2">IF(BY35="","",BW34+1)</f>
        <v>14</v>
      </c>
      <c r="BX35" s="373"/>
      <c r="BY35" s="372" t="str">
        <f>IF('各会計、関係団体の財政状況及び健全化判断比率'!B69="","",'各会計、関係団体の財政状況及び健全化判断比率'!B69)</f>
        <v>広島県後期高齢者医療広域連合（特別会計）</v>
      </c>
      <c r="BZ35" s="372"/>
      <c r="CA35" s="372"/>
      <c r="CB35" s="372"/>
      <c r="CC35" s="372"/>
      <c r="CD35" s="372"/>
      <c r="CE35" s="372"/>
      <c r="CF35" s="372"/>
      <c r="CG35" s="372"/>
      <c r="CH35" s="372"/>
      <c r="CI35" s="372"/>
      <c r="CJ35" s="372"/>
      <c r="CK35" s="372"/>
      <c r="CL35" s="372"/>
      <c r="CM35" s="372"/>
      <c r="CN35" s="165"/>
      <c r="CO35" s="373">
        <f t="shared" ref="CO35:CO43" si="3">IF(CQ35="","",CO34+1)</f>
        <v>17</v>
      </c>
      <c r="CP35" s="373"/>
      <c r="CQ35" s="372" t="str">
        <f>IF('各会計、関係団体の財政状況及び健全化判断比率'!BS8="","",'各会計、関係団体の財政状況及び健全化判断比率'!BS8)</f>
        <v>沖野島マリーナ株式会社</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f>IF(E36="","",C35+1)</f>
        <v>3</v>
      </c>
      <c r="D36" s="373"/>
      <c r="E36" s="372" t="str">
        <f>IF('各会計、関係団体の財政状況及び健全化判断比率'!B9="","",'各会計、関係団体の財政状況及び健全化判断比率'!B9)</f>
        <v>港湾管理特別会計</v>
      </c>
      <c r="F36" s="372"/>
      <c r="G36" s="372"/>
      <c r="H36" s="372"/>
      <c r="I36" s="372"/>
      <c r="J36" s="372"/>
      <c r="K36" s="372"/>
      <c r="L36" s="372"/>
      <c r="M36" s="372"/>
      <c r="N36" s="372"/>
      <c r="O36" s="372"/>
      <c r="P36" s="372"/>
      <c r="Q36" s="372"/>
      <c r="R36" s="372"/>
      <c r="S36" s="372"/>
      <c r="T36" s="165"/>
      <c r="U36" s="373">
        <f t="shared" ref="U36:U43" si="4">IF(W36="","",U35+1)</f>
        <v>6</v>
      </c>
      <c r="V36" s="373"/>
      <c r="W36" s="372" t="str">
        <f>IF('各会計、関係団体の財政状況及び健全化判断比率'!B30="","",'各会計、関係団体の財政状況及び健全化判断比率'!B30)</f>
        <v>介護保険(保険事業勘定)特別会計</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f t="shared" si="1"/>
        <v>12</v>
      </c>
      <c r="BF36" s="373"/>
      <c r="BG36" s="372" t="str">
        <f>IF('各会計、関係団体の財政状況及び健全化判断比率'!B36="","",'各会計、関係団体の財政状況及び健全化判断比率'!B36)</f>
        <v>地域開発事業特別会計</v>
      </c>
      <c r="BH36" s="372"/>
      <c r="BI36" s="372"/>
      <c r="BJ36" s="372"/>
      <c r="BK36" s="372"/>
      <c r="BL36" s="372"/>
      <c r="BM36" s="372"/>
      <c r="BN36" s="372"/>
      <c r="BO36" s="372"/>
      <c r="BP36" s="372"/>
      <c r="BQ36" s="372"/>
      <c r="BR36" s="372"/>
      <c r="BS36" s="372"/>
      <c r="BT36" s="372"/>
      <c r="BU36" s="372"/>
      <c r="BV36" s="165"/>
      <c r="BW36" s="373">
        <f t="shared" si="2"/>
        <v>15</v>
      </c>
      <c r="BX36" s="373"/>
      <c r="BY36" s="372" t="str">
        <f>IF('各会計、関係団体の財政状況及び健全化判断比率'!B70="","",'各会計、関係団体の財政状況及び健全化判断比率'!B70)</f>
        <v>広島県市町総合事務組合</v>
      </c>
      <c r="BZ36" s="372"/>
      <c r="CA36" s="372"/>
      <c r="CB36" s="372"/>
      <c r="CC36" s="372"/>
      <c r="CD36" s="372"/>
      <c r="CE36" s="372"/>
      <c r="CF36" s="372"/>
      <c r="CG36" s="372"/>
      <c r="CH36" s="372"/>
      <c r="CI36" s="372"/>
      <c r="CJ36" s="372"/>
      <c r="CK36" s="372"/>
      <c r="CL36" s="372"/>
      <c r="CM36" s="372"/>
      <c r="CN36" s="165"/>
      <c r="CO36" s="373">
        <f t="shared" si="3"/>
        <v>18</v>
      </c>
      <c r="CP36" s="373"/>
      <c r="CQ36" s="372" t="str">
        <f>IF('各会計、関係団体の財政状況及び健全化判断比率'!BS9="","",'各会計、関係団体の財政状況及び健全化判断比率'!BS9)</f>
        <v>江田島バス株式会社</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f t="shared" si="4"/>
        <v>7</v>
      </c>
      <c r="V37" s="373"/>
      <c r="W37" s="372" t="str">
        <f>IF('各会計、関係団体の財政状況及び健全化判断比率'!B31="","",'各会計、関係団体の財政状況及び健全化判断比率'!B31)</f>
        <v>介護保険(介護サービス事業勘定)特別会計</v>
      </c>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t="str">
        <f t="shared" si="2"/>
        <v/>
      </c>
      <c r="BX37" s="373"/>
      <c r="BY37" s="372" t="str">
        <f>IF('各会計、関係団体の財政状況及び健全化判断比率'!B71="","",'各会計、関係団体の財政状況及び健全化判断比率'!B71)</f>
        <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t="str">
        <f t="shared" si="2"/>
        <v/>
      </c>
      <c r="BX38" s="373"/>
      <c r="BY38" s="372" t="str">
        <f>IF('各会計、関係団体の財政状況及び健全化判断比率'!B72="","",'各会計、関係団体の財政状況及び健全化判断比率'!B72)</f>
        <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t="str">
        <f t="shared" si="2"/>
        <v/>
      </c>
      <c r="BX39" s="373"/>
      <c r="BY39" s="372" t="str">
        <f>IF('各会計、関係団体の財政状況及び健全化判断比率'!B73="","",'各会計、関係団体の財政状況及び健全化判断比率'!B73)</f>
        <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t="str">
        <f t="shared" si="2"/>
        <v/>
      </c>
      <c r="BX40" s="373"/>
      <c r="BY40" s="372" t="str">
        <f>IF('各会計、関係団体の財政状況及び健全化判断比率'!B74="","",'各会計、関係団体の財政状況及び健全化判断比率'!B74)</f>
        <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t="str">
        <f t="shared" si="2"/>
        <v/>
      </c>
      <c r="BX41" s="373"/>
      <c r="BY41" s="372" t="str">
        <f>IF('各会計、関係団体の財政状況及び健全化判断比率'!B75="","",'各会計、関係団体の財政状況及び健全化判断比率'!B75)</f>
        <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t="str">
        <f t="shared" si="2"/>
        <v/>
      </c>
      <c r="BX42" s="373"/>
      <c r="BY42" s="372" t="str">
        <f>IF('各会計、関係団体の財政状況及び健全化判断比率'!B76="","",'各会計、関係団体の財政状況及び健全化判断比率'!B76)</f>
        <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t="str">
        <f t="shared" si="2"/>
        <v/>
      </c>
      <c r="BX43" s="373"/>
      <c r="BY43" s="372" t="str">
        <f>IF('各会計、関係団体の財政状況及び健全化判断比率'!B77="","",'各会計、関係団体の財政状況及び健全化判断比率'!B77)</f>
        <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c r="E52" s="139" t="s">
        <v>192</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81" t="s">
        <v>534</v>
      </c>
      <c r="D34" s="1181"/>
      <c r="E34" s="1182"/>
      <c r="F34" s="32">
        <v>7.35</v>
      </c>
      <c r="G34" s="33">
        <v>8.4600000000000009</v>
      </c>
      <c r="H34" s="33">
        <v>9.75</v>
      </c>
      <c r="I34" s="33">
        <v>11.22</v>
      </c>
      <c r="J34" s="34">
        <v>12.71</v>
      </c>
      <c r="K34" s="22"/>
      <c r="L34" s="22"/>
      <c r="M34" s="22"/>
      <c r="N34" s="22"/>
      <c r="O34" s="22"/>
      <c r="P34" s="22"/>
    </row>
    <row r="35" spans="1:16" ht="39" customHeight="1" x14ac:dyDescent="0.15">
      <c r="A35" s="22"/>
      <c r="B35" s="35"/>
      <c r="C35" s="1175" t="s">
        <v>535</v>
      </c>
      <c r="D35" s="1176"/>
      <c r="E35" s="1177"/>
      <c r="F35" s="36">
        <v>6.96</v>
      </c>
      <c r="G35" s="37">
        <v>5.08</v>
      </c>
      <c r="H35" s="37">
        <v>4.5199999999999996</v>
      </c>
      <c r="I35" s="37">
        <v>3.97</v>
      </c>
      <c r="J35" s="38">
        <v>6.09</v>
      </c>
      <c r="K35" s="22"/>
      <c r="L35" s="22"/>
      <c r="M35" s="22"/>
      <c r="N35" s="22"/>
      <c r="O35" s="22"/>
      <c r="P35" s="22"/>
    </row>
    <row r="36" spans="1:16" ht="39" customHeight="1" x14ac:dyDescent="0.15">
      <c r="A36" s="22"/>
      <c r="B36" s="35"/>
      <c r="C36" s="1175" t="s">
        <v>536</v>
      </c>
      <c r="D36" s="1176"/>
      <c r="E36" s="1177"/>
      <c r="F36" s="36">
        <v>1.31</v>
      </c>
      <c r="G36" s="37">
        <v>1.86</v>
      </c>
      <c r="H36" s="37">
        <v>1.88</v>
      </c>
      <c r="I36" s="37">
        <v>1.74</v>
      </c>
      <c r="J36" s="38">
        <v>1.97</v>
      </c>
      <c r="K36" s="22"/>
      <c r="L36" s="22"/>
      <c r="M36" s="22"/>
      <c r="N36" s="22"/>
      <c r="O36" s="22"/>
      <c r="P36" s="22"/>
    </row>
    <row r="37" spans="1:16" ht="39" customHeight="1" x14ac:dyDescent="0.15">
      <c r="A37" s="22"/>
      <c r="B37" s="35"/>
      <c r="C37" s="1175" t="s">
        <v>537</v>
      </c>
      <c r="D37" s="1176"/>
      <c r="E37" s="1177"/>
      <c r="F37" s="36">
        <v>0.31</v>
      </c>
      <c r="G37" s="37">
        <v>0.11</v>
      </c>
      <c r="H37" s="37">
        <v>0.43</v>
      </c>
      <c r="I37" s="37">
        <v>0.39</v>
      </c>
      <c r="J37" s="38">
        <v>0.9</v>
      </c>
      <c r="K37" s="22"/>
      <c r="L37" s="22"/>
      <c r="M37" s="22"/>
      <c r="N37" s="22"/>
      <c r="O37" s="22"/>
      <c r="P37" s="22"/>
    </row>
    <row r="38" spans="1:16" ht="39" customHeight="1" x14ac:dyDescent="0.15">
      <c r="A38" s="22"/>
      <c r="B38" s="35"/>
      <c r="C38" s="1175" t="s">
        <v>538</v>
      </c>
      <c r="D38" s="1176"/>
      <c r="E38" s="1177"/>
      <c r="F38" s="36">
        <v>0.72</v>
      </c>
      <c r="G38" s="37">
        <v>0.27</v>
      </c>
      <c r="H38" s="37">
        <v>0.09</v>
      </c>
      <c r="I38" s="37">
        <v>1.31</v>
      </c>
      <c r="J38" s="38">
        <v>0.26</v>
      </c>
      <c r="K38" s="22"/>
      <c r="L38" s="22"/>
      <c r="M38" s="22"/>
      <c r="N38" s="22"/>
      <c r="O38" s="22"/>
      <c r="P38" s="22"/>
    </row>
    <row r="39" spans="1:16" ht="39" customHeight="1" x14ac:dyDescent="0.15">
      <c r="A39" s="22"/>
      <c r="B39" s="35"/>
      <c r="C39" s="1175" t="s">
        <v>539</v>
      </c>
      <c r="D39" s="1176"/>
      <c r="E39" s="1177"/>
      <c r="F39" s="36">
        <v>2.75</v>
      </c>
      <c r="G39" s="37">
        <v>1.91</v>
      </c>
      <c r="H39" s="37">
        <v>2.2000000000000002</v>
      </c>
      <c r="I39" s="37">
        <v>1.22</v>
      </c>
      <c r="J39" s="38">
        <v>0.23</v>
      </c>
      <c r="K39" s="22"/>
      <c r="L39" s="22"/>
      <c r="M39" s="22"/>
      <c r="N39" s="22"/>
      <c r="O39" s="22"/>
      <c r="P39" s="22"/>
    </row>
    <row r="40" spans="1:16" ht="39" customHeight="1" x14ac:dyDescent="0.15">
      <c r="A40" s="22"/>
      <c r="B40" s="35"/>
      <c r="C40" s="1175" t="s">
        <v>540</v>
      </c>
      <c r="D40" s="1176"/>
      <c r="E40" s="1177"/>
      <c r="F40" s="36">
        <v>0.11</v>
      </c>
      <c r="G40" s="37">
        <v>0.1</v>
      </c>
      <c r="H40" s="37">
        <v>0.1</v>
      </c>
      <c r="I40" s="37">
        <v>0.1</v>
      </c>
      <c r="J40" s="38">
        <v>0.11</v>
      </c>
      <c r="K40" s="22"/>
      <c r="L40" s="22"/>
      <c r="M40" s="22"/>
      <c r="N40" s="22"/>
      <c r="O40" s="22"/>
      <c r="P40" s="22"/>
    </row>
    <row r="41" spans="1:16" ht="39" customHeight="1" x14ac:dyDescent="0.15">
      <c r="A41" s="22"/>
      <c r="B41" s="35"/>
      <c r="C41" s="1175" t="s">
        <v>541</v>
      </c>
      <c r="D41" s="1176"/>
      <c r="E41" s="1177"/>
      <c r="F41" s="36">
        <v>0.02</v>
      </c>
      <c r="G41" s="37">
        <v>0.01</v>
      </c>
      <c r="H41" s="37">
        <v>0</v>
      </c>
      <c r="I41" s="37">
        <v>0</v>
      </c>
      <c r="J41" s="38">
        <v>0</v>
      </c>
      <c r="K41" s="22"/>
      <c r="L41" s="22"/>
      <c r="M41" s="22"/>
      <c r="N41" s="22"/>
      <c r="O41" s="22"/>
      <c r="P41" s="22"/>
    </row>
    <row r="42" spans="1:16" ht="39" customHeight="1" x14ac:dyDescent="0.15">
      <c r="A42" s="22"/>
      <c r="B42" s="39"/>
      <c r="C42" s="1175" t="s">
        <v>542</v>
      </c>
      <c r="D42" s="1176"/>
      <c r="E42" s="1177"/>
      <c r="F42" s="36" t="s">
        <v>489</v>
      </c>
      <c r="G42" s="37" t="s">
        <v>489</v>
      </c>
      <c r="H42" s="37" t="s">
        <v>489</v>
      </c>
      <c r="I42" s="37" t="s">
        <v>489</v>
      </c>
      <c r="J42" s="38" t="s">
        <v>489</v>
      </c>
      <c r="K42" s="22"/>
      <c r="L42" s="22"/>
      <c r="M42" s="22"/>
      <c r="N42" s="22"/>
      <c r="O42" s="22"/>
      <c r="P42" s="22"/>
    </row>
    <row r="43" spans="1:16" ht="39" customHeight="1" thickBot="1" x14ac:dyDescent="0.2">
      <c r="A43" s="22"/>
      <c r="B43" s="40"/>
      <c r="C43" s="1178" t="s">
        <v>543</v>
      </c>
      <c r="D43" s="1179"/>
      <c r="E43" s="1180"/>
      <c r="F43" s="41">
        <v>0</v>
      </c>
      <c r="G43" s="42">
        <v>0.04</v>
      </c>
      <c r="H43" s="42">
        <v>0.03</v>
      </c>
      <c r="I43" s="42">
        <v>0.01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15">
      <c r="A45" s="48"/>
      <c r="B45" s="1191" t="s">
        <v>11</v>
      </c>
      <c r="C45" s="1192"/>
      <c r="D45" s="58"/>
      <c r="E45" s="1197" t="s">
        <v>12</v>
      </c>
      <c r="F45" s="1197"/>
      <c r="G45" s="1197"/>
      <c r="H45" s="1197"/>
      <c r="I45" s="1197"/>
      <c r="J45" s="1198"/>
      <c r="K45" s="59">
        <v>2042</v>
      </c>
      <c r="L45" s="60">
        <v>2014</v>
      </c>
      <c r="M45" s="60">
        <v>1989</v>
      </c>
      <c r="N45" s="60">
        <v>2010</v>
      </c>
      <c r="O45" s="61">
        <v>1903</v>
      </c>
      <c r="P45" s="48"/>
      <c r="Q45" s="48"/>
      <c r="R45" s="48"/>
      <c r="S45" s="48"/>
      <c r="T45" s="48"/>
      <c r="U45" s="48"/>
    </row>
    <row r="46" spans="1:21" ht="30.75" customHeight="1" x14ac:dyDescent="0.15">
      <c r="A46" s="48"/>
      <c r="B46" s="1193"/>
      <c r="C46" s="1194"/>
      <c r="D46" s="62"/>
      <c r="E46" s="1185" t="s">
        <v>13</v>
      </c>
      <c r="F46" s="1185"/>
      <c r="G46" s="1185"/>
      <c r="H46" s="1185"/>
      <c r="I46" s="1185"/>
      <c r="J46" s="1186"/>
      <c r="K46" s="63" t="s">
        <v>489</v>
      </c>
      <c r="L46" s="64" t="s">
        <v>489</v>
      </c>
      <c r="M46" s="64" t="s">
        <v>489</v>
      </c>
      <c r="N46" s="64" t="s">
        <v>489</v>
      </c>
      <c r="O46" s="65" t="s">
        <v>489</v>
      </c>
      <c r="P46" s="48"/>
      <c r="Q46" s="48"/>
      <c r="R46" s="48"/>
      <c r="S46" s="48"/>
      <c r="T46" s="48"/>
      <c r="U46" s="48"/>
    </row>
    <row r="47" spans="1:21" ht="30.75" customHeight="1" x14ac:dyDescent="0.15">
      <c r="A47" s="48"/>
      <c r="B47" s="1193"/>
      <c r="C47" s="1194"/>
      <c r="D47" s="62"/>
      <c r="E47" s="1185" t="s">
        <v>14</v>
      </c>
      <c r="F47" s="1185"/>
      <c r="G47" s="1185"/>
      <c r="H47" s="1185"/>
      <c r="I47" s="1185"/>
      <c r="J47" s="1186"/>
      <c r="K47" s="63" t="s">
        <v>489</v>
      </c>
      <c r="L47" s="64" t="s">
        <v>489</v>
      </c>
      <c r="M47" s="64" t="s">
        <v>489</v>
      </c>
      <c r="N47" s="64" t="s">
        <v>489</v>
      </c>
      <c r="O47" s="65" t="s">
        <v>489</v>
      </c>
      <c r="P47" s="48"/>
      <c r="Q47" s="48"/>
      <c r="R47" s="48"/>
      <c r="S47" s="48"/>
      <c r="T47" s="48"/>
      <c r="U47" s="48"/>
    </row>
    <row r="48" spans="1:21" ht="30.75" customHeight="1" x14ac:dyDescent="0.15">
      <c r="A48" s="48"/>
      <c r="B48" s="1193"/>
      <c r="C48" s="1194"/>
      <c r="D48" s="62"/>
      <c r="E48" s="1185" t="s">
        <v>15</v>
      </c>
      <c r="F48" s="1185"/>
      <c r="G48" s="1185"/>
      <c r="H48" s="1185"/>
      <c r="I48" s="1185"/>
      <c r="J48" s="1186"/>
      <c r="K48" s="63">
        <v>536</v>
      </c>
      <c r="L48" s="64">
        <v>544</v>
      </c>
      <c r="M48" s="64">
        <v>549</v>
      </c>
      <c r="N48" s="64">
        <v>521</v>
      </c>
      <c r="O48" s="65">
        <v>488</v>
      </c>
      <c r="P48" s="48"/>
      <c r="Q48" s="48"/>
      <c r="R48" s="48"/>
      <c r="S48" s="48"/>
      <c r="T48" s="48"/>
      <c r="U48" s="48"/>
    </row>
    <row r="49" spans="1:21" ht="30.75" customHeight="1" x14ac:dyDescent="0.15">
      <c r="A49" s="48"/>
      <c r="B49" s="1193"/>
      <c r="C49" s="1194"/>
      <c r="D49" s="62"/>
      <c r="E49" s="1185" t="s">
        <v>16</v>
      </c>
      <c r="F49" s="1185"/>
      <c r="G49" s="1185"/>
      <c r="H49" s="1185"/>
      <c r="I49" s="1185"/>
      <c r="J49" s="1186"/>
      <c r="K49" s="63" t="s">
        <v>489</v>
      </c>
      <c r="L49" s="64" t="s">
        <v>489</v>
      </c>
      <c r="M49" s="64" t="s">
        <v>489</v>
      </c>
      <c r="N49" s="64" t="s">
        <v>489</v>
      </c>
      <c r="O49" s="65" t="s">
        <v>489</v>
      </c>
      <c r="P49" s="48"/>
      <c r="Q49" s="48"/>
      <c r="R49" s="48"/>
      <c r="S49" s="48"/>
      <c r="T49" s="48"/>
      <c r="U49" s="48"/>
    </row>
    <row r="50" spans="1:21" ht="30.75" customHeight="1" x14ac:dyDescent="0.15">
      <c r="A50" s="48"/>
      <c r="B50" s="1193"/>
      <c r="C50" s="1194"/>
      <c r="D50" s="62"/>
      <c r="E50" s="1185" t="s">
        <v>17</v>
      </c>
      <c r="F50" s="1185"/>
      <c r="G50" s="1185"/>
      <c r="H50" s="1185"/>
      <c r="I50" s="1185"/>
      <c r="J50" s="1186"/>
      <c r="K50" s="63">
        <v>109</v>
      </c>
      <c r="L50" s="64">
        <v>107</v>
      </c>
      <c r="M50" s="64">
        <v>99</v>
      </c>
      <c r="N50" s="64">
        <v>61</v>
      </c>
      <c r="O50" s="65">
        <v>59</v>
      </c>
      <c r="P50" s="48"/>
      <c r="Q50" s="48"/>
      <c r="R50" s="48"/>
      <c r="S50" s="48"/>
      <c r="T50" s="48"/>
      <c r="U50" s="48"/>
    </row>
    <row r="51" spans="1:21" ht="30.75" customHeight="1" x14ac:dyDescent="0.15">
      <c r="A51" s="48"/>
      <c r="B51" s="1195"/>
      <c r="C51" s="1196"/>
      <c r="D51" s="66"/>
      <c r="E51" s="1185" t="s">
        <v>18</v>
      </c>
      <c r="F51" s="1185"/>
      <c r="G51" s="1185"/>
      <c r="H51" s="1185"/>
      <c r="I51" s="1185"/>
      <c r="J51" s="1186"/>
      <c r="K51" s="63" t="s">
        <v>489</v>
      </c>
      <c r="L51" s="64" t="s">
        <v>489</v>
      </c>
      <c r="M51" s="64">
        <v>0</v>
      </c>
      <c r="N51" s="64">
        <v>0</v>
      </c>
      <c r="O51" s="65">
        <v>0</v>
      </c>
      <c r="P51" s="48"/>
      <c r="Q51" s="48"/>
      <c r="R51" s="48"/>
      <c r="S51" s="48"/>
      <c r="T51" s="48"/>
      <c r="U51" s="48"/>
    </row>
    <row r="52" spans="1:21" ht="30.75" customHeight="1" x14ac:dyDescent="0.15">
      <c r="A52" s="48"/>
      <c r="B52" s="1183" t="s">
        <v>19</v>
      </c>
      <c r="C52" s="1184"/>
      <c r="D52" s="66"/>
      <c r="E52" s="1185" t="s">
        <v>20</v>
      </c>
      <c r="F52" s="1185"/>
      <c r="G52" s="1185"/>
      <c r="H52" s="1185"/>
      <c r="I52" s="1185"/>
      <c r="J52" s="1186"/>
      <c r="K52" s="63">
        <v>1841</v>
      </c>
      <c r="L52" s="64">
        <v>1868</v>
      </c>
      <c r="M52" s="64">
        <v>1929</v>
      </c>
      <c r="N52" s="64">
        <v>1995</v>
      </c>
      <c r="O52" s="65">
        <v>1924</v>
      </c>
      <c r="P52" s="48"/>
      <c r="Q52" s="48"/>
      <c r="R52" s="48"/>
      <c r="S52" s="48"/>
      <c r="T52" s="48"/>
      <c r="U52" s="48"/>
    </row>
    <row r="53" spans="1:21" ht="30.75" customHeight="1" thickBot="1" x14ac:dyDescent="0.2">
      <c r="A53" s="48"/>
      <c r="B53" s="1187" t="s">
        <v>21</v>
      </c>
      <c r="C53" s="1188"/>
      <c r="D53" s="67"/>
      <c r="E53" s="1189" t="s">
        <v>22</v>
      </c>
      <c r="F53" s="1189"/>
      <c r="G53" s="1189"/>
      <c r="H53" s="1189"/>
      <c r="I53" s="1189"/>
      <c r="J53" s="1190"/>
      <c r="K53" s="68">
        <v>846</v>
      </c>
      <c r="L53" s="69">
        <v>797</v>
      </c>
      <c r="M53" s="69">
        <v>708</v>
      </c>
      <c r="N53" s="69">
        <v>597</v>
      </c>
      <c r="O53" s="70">
        <v>526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529</v>
      </c>
      <c r="J40" s="79" t="s">
        <v>530</v>
      </c>
      <c r="K40" s="79" t="s">
        <v>531</v>
      </c>
      <c r="L40" s="79" t="s">
        <v>532</v>
      </c>
      <c r="M40" s="80" t="s">
        <v>533</v>
      </c>
    </row>
    <row r="41" spans="2:13" ht="27.75" customHeight="1" x14ac:dyDescent="0.15">
      <c r="B41" s="1211" t="s">
        <v>24</v>
      </c>
      <c r="C41" s="1212"/>
      <c r="D41" s="81"/>
      <c r="E41" s="1213" t="s">
        <v>25</v>
      </c>
      <c r="F41" s="1213"/>
      <c r="G41" s="1213"/>
      <c r="H41" s="1214"/>
      <c r="I41" s="82">
        <v>20454</v>
      </c>
      <c r="J41" s="83">
        <v>19708</v>
      </c>
      <c r="K41" s="83">
        <v>19615</v>
      </c>
      <c r="L41" s="83">
        <v>18735</v>
      </c>
      <c r="M41" s="84">
        <v>18119</v>
      </c>
    </row>
    <row r="42" spans="2:13" ht="27.75" customHeight="1" x14ac:dyDescent="0.15">
      <c r="B42" s="1201"/>
      <c r="C42" s="1202"/>
      <c r="D42" s="85"/>
      <c r="E42" s="1205" t="s">
        <v>26</v>
      </c>
      <c r="F42" s="1205"/>
      <c r="G42" s="1205"/>
      <c r="H42" s="1206"/>
      <c r="I42" s="86">
        <v>655</v>
      </c>
      <c r="J42" s="87">
        <v>558</v>
      </c>
      <c r="K42" s="87">
        <v>473</v>
      </c>
      <c r="L42" s="87">
        <v>417</v>
      </c>
      <c r="M42" s="88">
        <v>362</v>
      </c>
    </row>
    <row r="43" spans="2:13" ht="27.75" customHeight="1" x14ac:dyDescent="0.15">
      <c r="B43" s="1201"/>
      <c r="C43" s="1202"/>
      <c r="D43" s="85"/>
      <c r="E43" s="1205" t="s">
        <v>27</v>
      </c>
      <c r="F43" s="1205"/>
      <c r="G43" s="1205"/>
      <c r="H43" s="1206"/>
      <c r="I43" s="86">
        <v>7394</v>
      </c>
      <c r="J43" s="87">
        <v>7120</v>
      </c>
      <c r="K43" s="87">
        <v>6848</v>
      </c>
      <c r="L43" s="87">
        <v>6193</v>
      </c>
      <c r="M43" s="88">
        <v>5525</v>
      </c>
    </row>
    <row r="44" spans="2:13" ht="27.75" customHeight="1" x14ac:dyDescent="0.15">
      <c r="B44" s="1201"/>
      <c r="C44" s="1202"/>
      <c r="D44" s="85"/>
      <c r="E44" s="1205" t="s">
        <v>28</v>
      </c>
      <c r="F44" s="1205"/>
      <c r="G44" s="1205"/>
      <c r="H44" s="1206"/>
      <c r="I44" s="86" t="s">
        <v>489</v>
      </c>
      <c r="J44" s="87" t="s">
        <v>489</v>
      </c>
      <c r="K44" s="87" t="s">
        <v>489</v>
      </c>
      <c r="L44" s="87" t="s">
        <v>489</v>
      </c>
      <c r="M44" s="88" t="s">
        <v>489</v>
      </c>
    </row>
    <row r="45" spans="2:13" ht="27.75" customHeight="1" x14ac:dyDescent="0.15">
      <c r="B45" s="1201"/>
      <c r="C45" s="1202"/>
      <c r="D45" s="85"/>
      <c r="E45" s="1205" t="s">
        <v>29</v>
      </c>
      <c r="F45" s="1205"/>
      <c r="G45" s="1205"/>
      <c r="H45" s="1206"/>
      <c r="I45" s="86">
        <v>3835</v>
      </c>
      <c r="J45" s="87">
        <v>3729</v>
      </c>
      <c r="K45" s="87">
        <v>3524</v>
      </c>
      <c r="L45" s="87">
        <v>3394</v>
      </c>
      <c r="M45" s="88">
        <v>3447</v>
      </c>
    </row>
    <row r="46" spans="2:13" ht="27.75" customHeight="1" x14ac:dyDescent="0.15">
      <c r="B46" s="1201"/>
      <c r="C46" s="1202"/>
      <c r="D46" s="85"/>
      <c r="E46" s="1205" t="s">
        <v>30</v>
      </c>
      <c r="F46" s="1205"/>
      <c r="G46" s="1205"/>
      <c r="H46" s="1206"/>
      <c r="I46" s="86" t="s">
        <v>489</v>
      </c>
      <c r="J46" s="87" t="s">
        <v>489</v>
      </c>
      <c r="K46" s="87" t="s">
        <v>489</v>
      </c>
      <c r="L46" s="87" t="s">
        <v>489</v>
      </c>
      <c r="M46" s="88" t="s">
        <v>489</v>
      </c>
    </row>
    <row r="47" spans="2:13" ht="27.75" customHeight="1" x14ac:dyDescent="0.15">
      <c r="B47" s="1201"/>
      <c r="C47" s="1202"/>
      <c r="D47" s="85"/>
      <c r="E47" s="1205" t="s">
        <v>31</v>
      </c>
      <c r="F47" s="1205"/>
      <c r="G47" s="1205"/>
      <c r="H47" s="1206"/>
      <c r="I47" s="86" t="s">
        <v>489</v>
      </c>
      <c r="J47" s="87" t="s">
        <v>489</v>
      </c>
      <c r="K47" s="87" t="s">
        <v>489</v>
      </c>
      <c r="L47" s="87" t="s">
        <v>489</v>
      </c>
      <c r="M47" s="88" t="s">
        <v>489</v>
      </c>
    </row>
    <row r="48" spans="2:13" ht="27.75" customHeight="1" x14ac:dyDescent="0.15">
      <c r="B48" s="1203"/>
      <c r="C48" s="1204"/>
      <c r="D48" s="85"/>
      <c r="E48" s="1205" t="s">
        <v>32</v>
      </c>
      <c r="F48" s="1205"/>
      <c r="G48" s="1205"/>
      <c r="H48" s="1206"/>
      <c r="I48" s="86" t="s">
        <v>489</v>
      </c>
      <c r="J48" s="87" t="s">
        <v>489</v>
      </c>
      <c r="K48" s="87" t="s">
        <v>489</v>
      </c>
      <c r="L48" s="87" t="s">
        <v>489</v>
      </c>
      <c r="M48" s="88" t="s">
        <v>489</v>
      </c>
    </row>
    <row r="49" spans="2:13" ht="27.75" customHeight="1" x14ac:dyDescent="0.15">
      <c r="B49" s="1199" t="s">
        <v>33</v>
      </c>
      <c r="C49" s="1200"/>
      <c r="D49" s="89"/>
      <c r="E49" s="1205" t="s">
        <v>34</v>
      </c>
      <c r="F49" s="1205"/>
      <c r="G49" s="1205"/>
      <c r="H49" s="1206"/>
      <c r="I49" s="86">
        <v>5299</v>
      </c>
      <c r="J49" s="87">
        <v>6051</v>
      </c>
      <c r="K49" s="87">
        <v>6756</v>
      </c>
      <c r="L49" s="87">
        <v>7338</v>
      </c>
      <c r="M49" s="88">
        <v>8059</v>
      </c>
    </row>
    <row r="50" spans="2:13" ht="27.75" customHeight="1" x14ac:dyDescent="0.15">
      <c r="B50" s="1201"/>
      <c r="C50" s="1202"/>
      <c r="D50" s="85"/>
      <c r="E50" s="1205" t="s">
        <v>35</v>
      </c>
      <c r="F50" s="1205"/>
      <c r="G50" s="1205"/>
      <c r="H50" s="1206"/>
      <c r="I50" s="86">
        <v>655</v>
      </c>
      <c r="J50" s="87">
        <v>600</v>
      </c>
      <c r="K50" s="87">
        <v>617</v>
      </c>
      <c r="L50" s="87">
        <v>587</v>
      </c>
      <c r="M50" s="88">
        <v>559</v>
      </c>
    </row>
    <row r="51" spans="2:13" ht="27.75" customHeight="1" x14ac:dyDescent="0.15">
      <c r="B51" s="1203"/>
      <c r="C51" s="1204"/>
      <c r="D51" s="85"/>
      <c r="E51" s="1205" t="s">
        <v>36</v>
      </c>
      <c r="F51" s="1205"/>
      <c r="G51" s="1205"/>
      <c r="H51" s="1206"/>
      <c r="I51" s="86">
        <v>18092</v>
      </c>
      <c r="J51" s="87">
        <v>17602</v>
      </c>
      <c r="K51" s="87">
        <v>17749</v>
      </c>
      <c r="L51" s="87">
        <v>17131</v>
      </c>
      <c r="M51" s="88">
        <v>16664</v>
      </c>
    </row>
    <row r="52" spans="2:13" ht="27.75" customHeight="1" thickBot="1" x14ac:dyDescent="0.2">
      <c r="B52" s="1207" t="s">
        <v>37</v>
      </c>
      <c r="C52" s="1208"/>
      <c r="D52" s="90"/>
      <c r="E52" s="1209" t="s">
        <v>38</v>
      </c>
      <c r="F52" s="1209"/>
      <c r="G52" s="1209"/>
      <c r="H52" s="1210"/>
      <c r="I52" s="91">
        <v>8292</v>
      </c>
      <c r="J52" s="92">
        <v>6862</v>
      </c>
      <c r="K52" s="92">
        <v>5338</v>
      </c>
      <c r="L52" s="92">
        <v>3683</v>
      </c>
      <c r="M52" s="93">
        <v>2171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abSelected="1" topLeftCell="A19" zoomScale="70" zoomScaleNormal="70" zoomScaleSheetLayoutView="55" workbookViewId="0">
      <selection activeCell="G43" sqref="G43:O47"/>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552</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552</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553</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554</v>
      </c>
      <c r="I42" s="352"/>
      <c r="J42" s="352"/>
      <c r="K42" s="352"/>
      <c r="L42" s="244"/>
      <c r="M42" s="244"/>
      <c r="N42" s="244"/>
      <c r="O42" s="244"/>
    </row>
    <row r="43" spans="2:17" x14ac:dyDescent="0.15">
      <c r="B43" s="248"/>
      <c r="C43" s="244"/>
      <c r="D43" s="244"/>
      <c r="E43" s="244"/>
      <c r="F43" s="244"/>
      <c r="G43" s="1251"/>
      <c r="H43" s="1228"/>
      <c r="I43" s="1228"/>
      <c r="J43" s="1228"/>
      <c r="K43" s="1228"/>
      <c r="L43" s="1228"/>
      <c r="M43" s="1228"/>
      <c r="N43" s="1228"/>
      <c r="O43" s="1229"/>
    </row>
    <row r="44" spans="2:17" x14ac:dyDescent="0.15">
      <c r="B44" s="248"/>
      <c r="C44" s="244"/>
      <c r="D44" s="244"/>
      <c r="E44" s="244"/>
      <c r="F44" s="244"/>
      <c r="G44" s="1230"/>
      <c r="H44" s="1231"/>
      <c r="I44" s="1231"/>
      <c r="J44" s="1231"/>
      <c r="K44" s="1231"/>
      <c r="L44" s="1231"/>
      <c r="M44" s="1231"/>
      <c r="N44" s="1231"/>
      <c r="O44" s="1232"/>
    </row>
    <row r="45" spans="2:17" x14ac:dyDescent="0.15">
      <c r="B45" s="248"/>
      <c r="C45" s="244"/>
      <c r="D45" s="244"/>
      <c r="E45" s="244"/>
      <c r="F45" s="244"/>
      <c r="G45" s="1230"/>
      <c r="H45" s="1231"/>
      <c r="I45" s="1231"/>
      <c r="J45" s="1231"/>
      <c r="K45" s="1231"/>
      <c r="L45" s="1231"/>
      <c r="M45" s="1231"/>
      <c r="N45" s="1231"/>
      <c r="O45" s="1232"/>
    </row>
    <row r="46" spans="2:17" x14ac:dyDescent="0.15">
      <c r="B46" s="248"/>
      <c r="C46" s="244"/>
      <c r="D46" s="244"/>
      <c r="E46" s="244"/>
      <c r="F46" s="244"/>
      <c r="G46" s="1230"/>
      <c r="H46" s="1231"/>
      <c r="I46" s="1231"/>
      <c r="J46" s="1231"/>
      <c r="K46" s="1231"/>
      <c r="L46" s="1231"/>
      <c r="M46" s="1231"/>
      <c r="N46" s="1231"/>
      <c r="O46" s="1232"/>
    </row>
    <row r="47" spans="2:17" x14ac:dyDescent="0.15">
      <c r="B47" s="248"/>
      <c r="C47" s="244"/>
      <c r="D47" s="244"/>
      <c r="E47" s="244"/>
      <c r="F47" s="244"/>
      <c r="G47" s="1233"/>
      <c r="H47" s="1234"/>
      <c r="I47" s="1234"/>
      <c r="J47" s="1234"/>
      <c r="K47" s="1234"/>
      <c r="L47" s="1234"/>
      <c r="M47" s="1234"/>
      <c r="N47" s="1234"/>
      <c r="O47" s="1235"/>
    </row>
    <row r="48" spans="2:17" x14ac:dyDescent="0.15">
      <c r="B48" s="248"/>
      <c r="C48" s="244"/>
      <c r="D48" s="244"/>
      <c r="E48" s="244"/>
      <c r="F48" s="244"/>
      <c r="G48" s="244"/>
      <c r="H48" s="353"/>
      <c r="I48" s="353"/>
      <c r="J48" s="353"/>
    </row>
    <row r="49" spans="1:17" x14ac:dyDescent="0.15">
      <c r="B49" s="248"/>
      <c r="C49" s="244"/>
      <c r="D49" s="244"/>
      <c r="E49" s="244"/>
      <c r="F49" s="244"/>
      <c r="G49" s="243" t="s">
        <v>555</v>
      </c>
    </row>
    <row r="50" spans="1:17" x14ac:dyDescent="0.15">
      <c r="B50" s="248"/>
      <c r="C50" s="244"/>
      <c r="D50" s="244"/>
      <c r="E50" s="244"/>
      <c r="F50" s="244"/>
      <c r="G50" s="1236"/>
      <c r="H50" s="1237"/>
      <c r="I50" s="1237"/>
      <c r="J50" s="1238"/>
      <c r="K50" s="354" t="s">
        <v>529</v>
      </c>
      <c r="L50" s="354" t="s">
        <v>530</v>
      </c>
      <c r="M50" s="354" t="s">
        <v>531</v>
      </c>
      <c r="N50" s="354" t="s">
        <v>532</v>
      </c>
      <c r="O50" s="354" t="s">
        <v>533</v>
      </c>
    </row>
    <row r="51" spans="1:17" x14ac:dyDescent="0.15">
      <c r="B51" s="248"/>
      <c r="C51" s="244"/>
      <c r="D51" s="244"/>
      <c r="E51" s="244"/>
      <c r="F51" s="244"/>
      <c r="G51" s="1239" t="s">
        <v>556</v>
      </c>
      <c r="H51" s="1240"/>
      <c r="I51" s="1245" t="s">
        <v>557</v>
      </c>
      <c r="J51" s="1245"/>
      <c r="K51" s="1249"/>
      <c r="L51" s="1249"/>
      <c r="M51" s="1249"/>
      <c r="N51" s="1249"/>
      <c r="O51" s="1249"/>
    </row>
    <row r="52" spans="1:17" x14ac:dyDescent="0.15">
      <c r="B52" s="248"/>
      <c r="C52" s="244"/>
      <c r="D52" s="244"/>
      <c r="E52" s="244"/>
      <c r="F52" s="244"/>
      <c r="G52" s="1241"/>
      <c r="H52" s="1242"/>
      <c r="I52" s="1246"/>
      <c r="J52" s="1246"/>
      <c r="K52" s="1215"/>
      <c r="L52" s="1215"/>
      <c r="M52" s="1215"/>
      <c r="N52" s="1215"/>
      <c r="O52" s="1215"/>
    </row>
    <row r="53" spans="1:17" x14ac:dyDescent="0.15">
      <c r="A53" s="355"/>
      <c r="B53" s="248"/>
      <c r="C53" s="244"/>
      <c r="D53" s="244"/>
      <c r="E53" s="244"/>
      <c r="F53" s="244"/>
      <c r="G53" s="1241"/>
      <c r="H53" s="1242"/>
      <c r="I53" s="1225" t="s">
        <v>558</v>
      </c>
      <c r="J53" s="1225"/>
      <c r="K53" s="1250"/>
      <c r="L53" s="1250"/>
      <c r="M53" s="1250"/>
      <c r="N53" s="1250"/>
      <c r="O53" s="1250"/>
    </row>
    <row r="54" spans="1:17" x14ac:dyDescent="0.15">
      <c r="A54" s="355"/>
      <c r="B54" s="248"/>
      <c r="C54" s="244"/>
      <c r="D54" s="244"/>
      <c r="E54" s="244"/>
      <c r="F54" s="244"/>
      <c r="G54" s="1243"/>
      <c r="H54" s="1244"/>
      <c r="I54" s="1225"/>
      <c r="J54" s="1225"/>
      <c r="K54" s="1248"/>
      <c r="L54" s="1248"/>
      <c r="M54" s="1248"/>
      <c r="N54" s="1248"/>
      <c r="O54" s="1248"/>
    </row>
    <row r="55" spans="1:17" x14ac:dyDescent="0.15">
      <c r="A55" s="355"/>
      <c r="B55" s="248"/>
      <c r="C55" s="244"/>
      <c r="D55" s="244"/>
      <c r="E55" s="244"/>
      <c r="F55" s="244"/>
      <c r="G55" s="1219" t="s">
        <v>559</v>
      </c>
      <c r="H55" s="1220"/>
      <c r="I55" s="1225" t="s">
        <v>557</v>
      </c>
      <c r="J55" s="1225"/>
      <c r="K55" s="1249"/>
      <c r="L55" s="1249"/>
      <c r="M55" s="1249"/>
      <c r="N55" s="1249"/>
      <c r="O55" s="1249"/>
    </row>
    <row r="56" spans="1:17" x14ac:dyDescent="0.15">
      <c r="A56" s="355"/>
      <c r="B56" s="248"/>
      <c r="C56" s="244"/>
      <c r="D56" s="244"/>
      <c r="E56" s="244"/>
      <c r="F56" s="244"/>
      <c r="G56" s="1221"/>
      <c r="H56" s="1222"/>
      <c r="I56" s="1225"/>
      <c r="J56" s="1225"/>
      <c r="K56" s="1215"/>
      <c r="L56" s="1215"/>
      <c r="M56" s="1215"/>
      <c r="N56" s="1215"/>
      <c r="O56" s="1215"/>
    </row>
    <row r="57" spans="1:17" s="355" customFormat="1" x14ac:dyDescent="0.15">
      <c r="B57" s="356"/>
      <c r="C57" s="352"/>
      <c r="D57" s="352"/>
      <c r="E57" s="352"/>
      <c r="F57" s="352"/>
      <c r="G57" s="1221"/>
      <c r="H57" s="1222"/>
      <c r="I57" s="1217" t="s">
        <v>558</v>
      </c>
      <c r="J57" s="1217"/>
      <c r="K57" s="1250"/>
      <c r="L57" s="1250"/>
      <c r="M57" s="1250"/>
      <c r="N57" s="1250"/>
      <c r="O57" s="1250"/>
      <c r="P57" s="357"/>
      <c r="Q57" s="356"/>
    </row>
    <row r="58" spans="1:17" s="355" customFormat="1" x14ac:dyDescent="0.15">
      <c r="A58" s="243"/>
      <c r="B58" s="356"/>
      <c r="C58" s="352"/>
      <c r="D58" s="352"/>
      <c r="E58" s="352"/>
      <c r="F58" s="352"/>
      <c r="G58" s="1223"/>
      <c r="H58" s="1224"/>
      <c r="I58" s="1217"/>
      <c r="J58" s="1217"/>
      <c r="K58" s="1248"/>
      <c r="L58" s="1248"/>
      <c r="M58" s="1248"/>
      <c r="N58" s="1248"/>
      <c r="O58" s="1248"/>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560</v>
      </c>
      <c r="C63" s="244"/>
      <c r="D63" s="244"/>
      <c r="E63" s="244"/>
      <c r="F63" s="244"/>
      <c r="G63" s="244"/>
      <c r="H63" s="244"/>
      <c r="I63" s="244"/>
      <c r="J63" s="244"/>
      <c r="K63" s="244"/>
      <c r="L63" s="244"/>
      <c r="M63" s="244"/>
      <c r="N63" s="244"/>
      <c r="O63" s="244"/>
    </row>
    <row r="64" spans="1:17" x14ac:dyDescent="0.15">
      <c r="B64" s="248"/>
      <c r="C64" s="244"/>
      <c r="D64" s="244"/>
      <c r="E64" s="244"/>
      <c r="F64" s="244"/>
      <c r="G64" s="351" t="s">
        <v>554</v>
      </c>
      <c r="I64" s="352"/>
      <c r="J64" s="352"/>
      <c r="K64" s="352"/>
      <c r="L64" s="244"/>
      <c r="M64" s="244"/>
      <c r="N64" s="244"/>
      <c r="O64" s="244"/>
    </row>
    <row r="65" spans="2:30" x14ac:dyDescent="0.15">
      <c r="B65" s="248"/>
      <c r="C65" s="244"/>
      <c r="D65" s="244"/>
      <c r="E65" s="244"/>
      <c r="F65" s="244"/>
      <c r="G65" s="1227" t="s">
        <v>563</v>
      </c>
      <c r="H65" s="1228"/>
      <c r="I65" s="1228"/>
      <c r="J65" s="1228"/>
      <c r="K65" s="1228"/>
      <c r="L65" s="1228"/>
      <c r="M65" s="1228"/>
      <c r="N65" s="1228"/>
      <c r="O65" s="1229"/>
    </row>
    <row r="66" spans="2:30" x14ac:dyDescent="0.15">
      <c r="B66" s="248"/>
      <c r="C66" s="244"/>
      <c r="D66" s="244"/>
      <c r="E66" s="244"/>
      <c r="F66" s="244"/>
      <c r="G66" s="1230"/>
      <c r="H66" s="1231"/>
      <c r="I66" s="1231"/>
      <c r="J66" s="1231"/>
      <c r="K66" s="1231"/>
      <c r="L66" s="1231"/>
      <c r="M66" s="1231"/>
      <c r="N66" s="1231"/>
      <c r="O66" s="1232"/>
    </row>
    <row r="67" spans="2:30" x14ac:dyDescent="0.15">
      <c r="B67" s="248"/>
      <c r="C67" s="244"/>
      <c r="D67" s="244"/>
      <c r="E67" s="244"/>
      <c r="F67" s="244"/>
      <c r="G67" s="1230"/>
      <c r="H67" s="1231"/>
      <c r="I67" s="1231"/>
      <c r="J67" s="1231"/>
      <c r="K67" s="1231"/>
      <c r="L67" s="1231"/>
      <c r="M67" s="1231"/>
      <c r="N67" s="1231"/>
      <c r="O67" s="1232"/>
    </row>
    <row r="68" spans="2:30" x14ac:dyDescent="0.15">
      <c r="B68" s="248"/>
      <c r="C68" s="244"/>
      <c r="D68" s="244"/>
      <c r="E68" s="244"/>
      <c r="F68" s="244"/>
      <c r="G68" s="1230"/>
      <c r="H68" s="1231"/>
      <c r="I68" s="1231"/>
      <c r="J68" s="1231"/>
      <c r="K68" s="1231"/>
      <c r="L68" s="1231"/>
      <c r="M68" s="1231"/>
      <c r="N68" s="1231"/>
      <c r="O68" s="1232"/>
    </row>
    <row r="69" spans="2:30" x14ac:dyDescent="0.15">
      <c r="B69" s="248"/>
      <c r="C69" s="244"/>
      <c r="D69" s="244"/>
      <c r="E69" s="244"/>
      <c r="F69" s="244"/>
      <c r="G69" s="1233"/>
      <c r="H69" s="1234"/>
      <c r="I69" s="1234"/>
      <c r="J69" s="1234"/>
      <c r="K69" s="1234"/>
      <c r="L69" s="1234"/>
      <c r="M69" s="1234"/>
      <c r="N69" s="1234"/>
      <c r="O69" s="1235"/>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561</v>
      </c>
      <c r="I71" s="368"/>
      <c r="J71" s="364"/>
      <c r="K71" s="364"/>
      <c r="L71" s="365"/>
      <c r="M71" s="364"/>
      <c r="N71" s="365"/>
      <c r="O71" s="366"/>
    </row>
    <row r="72" spans="2:30" x14ac:dyDescent="0.15">
      <c r="B72" s="248"/>
      <c r="C72" s="244"/>
      <c r="D72" s="244"/>
      <c r="E72" s="244"/>
      <c r="F72" s="244"/>
      <c r="G72" s="1236"/>
      <c r="H72" s="1237"/>
      <c r="I72" s="1237"/>
      <c r="J72" s="1238"/>
      <c r="K72" s="354" t="s">
        <v>529</v>
      </c>
      <c r="L72" s="354" t="s">
        <v>530</v>
      </c>
      <c r="M72" s="354" t="s">
        <v>531</v>
      </c>
      <c r="N72" s="354" t="s">
        <v>532</v>
      </c>
      <c r="O72" s="354" t="s">
        <v>533</v>
      </c>
    </row>
    <row r="73" spans="2:30" x14ac:dyDescent="0.15">
      <c r="B73" s="248"/>
      <c r="C73" s="244"/>
      <c r="D73" s="244"/>
      <c r="E73" s="244"/>
      <c r="F73" s="244"/>
      <c r="G73" s="1239" t="s">
        <v>556</v>
      </c>
      <c r="H73" s="1240"/>
      <c r="I73" s="1245" t="s">
        <v>557</v>
      </c>
      <c r="J73" s="1245"/>
      <c r="K73" s="1226">
        <v>98.5</v>
      </c>
      <c r="L73" s="1226">
        <v>83.9</v>
      </c>
      <c r="M73" s="1215">
        <v>65</v>
      </c>
      <c r="N73" s="1215">
        <v>45.4</v>
      </c>
      <c r="O73" s="1215">
        <v>26.5</v>
      </c>
      <c r="S73" s="243">
        <v>9.9</v>
      </c>
    </row>
    <row r="74" spans="2:30" x14ac:dyDescent="0.15">
      <c r="B74" s="248"/>
      <c r="C74" s="244"/>
      <c r="D74" s="244"/>
      <c r="E74" s="244"/>
      <c r="F74" s="244"/>
      <c r="G74" s="1241"/>
      <c r="H74" s="1242"/>
      <c r="I74" s="1246"/>
      <c r="J74" s="1246"/>
      <c r="K74" s="1226"/>
      <c r="L74" s="1226"/>
      <c r="M74" s="1215"/>
      <c r="N74" s="1215"/>
      <c r="O74" s="1215"/>
    </row>
    <row r="75" spans="2:30" x14ac:dyDescent="0.15">
      <c r="B75" s="248"/>
      <c r="C75" s="244"/>
      <c r="D75" s="244"/>
      <c r="E75" s="244"/>
      <c r="F75" s="244"/>
      <c r="G75" s="1241"/>
      <c r="H75" s="1242"/>
      <c r="I75" s="1225" t="s">
        <v>562</v>
      </c>
      <c r="J75" s="1225"/>
      <c r="K75" s="1247">
        <v>10.4</v>
      </c>
      <c r="L75" s="1247">
        <v>9.9</v>
      </c>
      <c r="M75" s="1247">
        <v>9.4</v>
      </c>
      <c r="N75" s="1247">
        <v>8.5</v>
      </c>
      <c r="O75" s="1247">
        <v>7.4</v>
      </c>
      <c r="U75" s="243">
        <v>81.2</v>
      </c>
      <c r="W75" s="243">
        <v>87.2</v>
      </c>
      <c r="Y75" s="243">
        <v>99.8</v>
      </c>
      <c r="AA75" s="243">
        <v>109.5</v>
      </c>
      <c r="AC75" s="243">
        <v>115.2</v>
      </c>
    </row>
    <row r="76" spans="2:30" x14ac:dyDescent="0.15">
      <c r="B76" s="248"/>
      <c r="C76" s="244"/>
      <c r="D76" s="244"/>
      <c r="E76" s="244"/>
      <c r="F76" s="244"/>
      <c r="G76" s="1243"/>
      <c r="H76" s="1244"/>
      <c r="I76" s="1225"/>
      <c r="J76" s="1225"/>
      <c r="K76" s="1248"/>
      <c r="L76" s="1248"/>
      <c r="M76" s="1248"/>
      <c r="N76" s="1248"/>
      <c r="O76" s="1248"/>
    </row>
    <row r="77" spans="2:30" x14ac:dyDescent="0.15">
      <c r="B77" s="248"/>
      <c r="C77" s="244"/>
      <c r="D77" s="244"/>
      <c r="E77" s="244"/>
      <c r="F77" s="244"/>
      <c r="G77" s="1219" t="s">
        <v>559</v>
      </c>
      <c r="H77" s="1220"/>
      <c r="I77" s="1225" t="s">
        <v>557</v>
      </c>
      <c r="J77" s="1225"/>
      <c r="K77" s="1226">
        <v>88.3</v>
      </c>
      <c r="L77" s="1226">
        <v>76.2</v>
      </c>
      <c r="M77" s="1215">
        <v>65.3</v>
      </c>
      <c r="N77" s="1215">
        <v>60.8</v>
      </c>
      <c r="O77" s="1215">
        <v>58.5</v>
      </c>
      <c r="R77" s="243">
        <v>12.3</v>
      </c>
      <c r="T77" s="243">
        <v>11.1</v>
      </c>
    </row>
    <row r="78" spans="2:30" x14ac:dyDescent="0.15">
      <c r="B78" s="248"/>
      <c r="C78" s="244"/>
      <c r="D78" s="244"/>
      <c r="E78" s="244"/>
      <c r="F78" s="244"/>
      <c r="G78" s="1221"/>
      <c r="H78" s="1222"/>
      <c r="I78" s="1225"/>
      <c r="J78" s="1225"/>
      <c r="K78" s="1226"/>
      <c r="L78" s="1226"/>
      <c r="M78" s="1215"/>
      <c r="N78" s="1215"/>
      <c r="O78" s="1215"/>
    </row>
    <row r="79" spans="2:30" x14ac:dyDescent="0.15">
      <c r="B79" s="248"/>
      <c r="C79" s="244"/>
      <c r="D79" s="244"/>
      <c r="E79" s="244"/>
      <c r="F79" s="244"/>
      <c r="G79" s="1221"/>
      <c r="H79" s="1222"/>
      <c r="I79" s="1216" t="s">
        <v>562</v>
      </c>
      <c r="J79" s="1217"/>
      <c r="K79" s="1218">
        <v>13.8</v>
      </c>
      <c r="L79" s="1218">
        <v>12.8</v>
      </c>
      <c r="M79" s="1218">
        <v>12</v>
      </c>
      <c r="N79" s="1218">
        <v>11.1</v>
      </c>
      <c r="O79" s="1218">
        <v>10.7</v>
      </c>
      <c r="V79" s="243">
        <v>53.5</v>
      </c>
      <c r="X79" s="243">
        <v>48.2</v>
      </c>
      <c r="Z79" s="243">
        <v>34.200000000000003</v>
      </c>
      <c r="AB79" s="243">
        <v>30.3</v>
      </c>
      <c r="AD79" s="243">
        <v>28.9</v>
      </c>
    </row>
    <row r="80" spans="2:30" x14ac:dyDescent="0.15">
      <c r="B80" s="248"/>
      <c r="C80" s="244"/>
      <c r="D80" s="244"/>
      <c r="E80" s="244"/>
      <c r="F80" s="244"/>
      <c r="G80" s="1223"/>
      <c r="H80" s="1224"/>
      <c r="I80" s="1217"/>
      <c r="J80" s="1217"/>
      <c r="K80" s="1218"/>
      <c r="L80" s="1218"/>
      <c r="M80" s="1218"/>
      <c r="N80" s="1218"/>
      <c r="O80" s="1218"/>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70" zoomScaleNormal="70" zoomScaleSheetLayoutView="70" workbookViewId="0">
      <selection activeCell="G65" sqref="G65:O69"/>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70" zoomScaleNormal="70" zoomScaleSheetLayoutView="55" workbookViewId="0">
      <selection activeCell="G65" sqref="G65:O69"/>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528</v>
      </c>
      <c r="G2" s="111"/>
      <c r="H2" s="112"/>
    </row>
    <row r="3" spans="1:8" x14ac:dyDescent="0.15">
      <c r="A3" s="108" t="s">
        <v>521</v>
      </c>
      <c r="B3" s="113"/>
      <c r="C3" s="114"/>
      <c r="D3" s="115">
        <v>54013</v>
      </c>
      <c r="E3" s="116"/>
      <c r="F3" s="117">
        <v>67201</v>
      </c>
      <c r="G3" s="118"/>
      <c r="H3" s="119"/>
    </row>
    <row r="4" spans="1:8" x14ac:dyDescent="0.15">
      <c r="A4" s="120"/>
      <c r="B4" s="121"/>
      <c r="C4" s="122"/>
      <c r="D4" s="123">
        <v>25883</v>
      </c>
      <c r="E4" s="124"/>
      <c r="F4" s="125">
        <v>35210</v>
      </c>
      <c r="G4" s="126"/>
      <c r="H4" s="127"/>
    </row>
    <row r="5" spans="1:8" x14ac:dyDescent="0.15">
      <c r="A5" s="108" t="s">
        <v>523</v>
      </c>
      <c r="B5" s="113"/>
      <c r="C5" s="114"/>
      <c r="D5" s="115">
        <v>56984</v>
      </c>
      <c r="E5" s="116"/>
      <c r="F5" s="117">
        <v>75709</v>
      </c>
      <c r="G5" s="118"/>
      <c r="H5" s="119"/>
    </row>
    <row r="6" spans="1:8" x14ac:dyDescent="0.15">
      <c r="A6" s="120"/>
      <c r="B6" s="121"/>
      <c r="C6" s="122"/>
      <c r="D6" s="123">
        <v>39412</v>
      </c>
      <c r="E6" s="124"/>
      <c r="F6" s="125">
        <v>35212</v>
      </c>
      <c r="G6" s="126"/>
      <c r="H6" s="127"/>
    </row>
    <row r="7" spans="1:8" x14ac:dyDescent="0.15">
      <c r="A7" s="108" t="s">
        <v>524</v>
      </c>
      <c r="B7" s="113"/>
      <c r="C7" s="114"/>
      <c r="D7" s="115">
        <v>102740</v>
      </c>
      <c r="E7" s="116"/>
      <c r="F7" s="117">
        <v>90961</v>
      </c>
      <c r="G7" s="118"/>
      <c r="H7" s="119"/>
    </row>
    <row r="8" spans="1:8" x14ac:dyDescent="0.15">
      <c r="A8" s="120"/>
      <c r="B8" s="121"/>
      <c r="C8" s="122"/>
      <c r="D8" s="123">
        <v>58355</v>
      </c>
      <c r="E8" s="124"/>
      <c r="F8" s="125">
        <v>37720</v>
      </c>
      <c r="G8" s="126"/>
      <c r="H8" s="127"/>
    </row>
    <row r="9" spans="1:8" x14ac:dyDescent="0.15">
      <c r="A9" s="108" t="s">
        <v>525</v>
      </c>
      <c r="B9" s="113"/>
      <c r="C9" s="114"/>
      <c r="D9" s="115">
        <v>67708</v>
      </c>
      <c r="E9" s="116"/>
      <c r="F9" s="117">
        <v>106614</v>
      </c>
      <c r="G9" s="118"/>
      <c r="H9" s="119"/>
    </row>
    <row r="10" spans="1:8" x14ac:dyDescent="0.15">
      <c r="A10" s="120"/>
      <c r="B10" s="121"/>
      <c r="C10" s="122"/>
      <c r="D10" s="123">
        <v>44157</v>
      </c>
      <c r="E10" s="124"/>
      <c r="F10" s="125">
        <v>45545</v>
      </c>
      <c r="G10" s="126"/>
      <c r="H10" s="127"/>
    </row>
    <row r="11" spans="1:8" x14ac:dyDescent="0.15">
      <c r="A11" s="108" t="s">
        <v>526</v>
      </c>
      <c r="B11" s="113"/>
      <c r="C11" s="114"/>
      <c r="D11" s="115">
        <v>65846</v>
      </c>
      <c r="E11" s="116"/>
      <c r="F11" s="117">
        <v>85459</v>
      </c>
      <c r="G11" s="118"/>
      <c r="H11" s="119"/>
    </row>
    <row r="12" spans="1:8" x14ac:dyDescent="0.15">
      <c r="A12" s="120"/>
      <c r="B12" s="121"/>
      <c r="C12" s="128"/>
      <c r="D12" s="123">
        <v>38869</v>
      </c>
      <c r="E12" s="124"/>
      <c r="F12" s="125">
        <v>44378</v>
      </c>
      <c r="G12" s="126"/>
      <c r="H12" s="127"/>
    </row>
    <row r="13" spans="1:8" x14ac:dyDescent="0.15">
      <c r="A13" s="108"/>
      <c r="B13" s="113"/>
      <c r="C13" s="129"/>
      <c r="D13" s="130">
        <v>69458</v>
      </c>
      <c r="E13" s="131"/>
      <c r="F13" s="132">
        <v>85189</v>
      </c>
      <c r="G13" s="133"/>
      <c r="H13" s="119"/>
    </row>
    <row r="14" spans="1:8" x14ac:dyDescent="0.15">
      <c r="A14" s="120"/>
      <c r="B14" s="121"/>
      <c r="C14" s="122"/>
      <c r="D14" s="123">
        <v>41335</v>
      </c>
      <c r="E14" s="124"/>
      <c r="F14" s="125">
        <v>39613</v>
      </c>
      <c r="G14" s="126"/>
      <c r="H14" s="127"/>
    </row>
    <row r="17" spans="1:11" x14ac:dyDescent="0.15">
      <c r="A17" s="104" t="s">
        <v>41</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42</v>
      </c>
      <c r="B19" s="134">
        <f>ROUND(VALUE(SUBSTITUTE(実質収支比率等に係る経年分析!F$48,"▲","-")),2)</f>
        <v>6.97</v>
      </c>
      <c r="C19" s="134">
        <f>ROUND(VALUE(SUBSTITUTE(実質収支比率等に係る経年分析!G$48,"▲","-")),2)</f>
        <v>5.13</v>
      </c>
      <c r="D19" s="134">
        <f>ROUND(VALUE(SUBSTITUTE(実質収支比率等に係る経年分析!H$48,"▲","-")),2)</f>
        <v>4.5599999999999996</v>
      </c>
      <c r="E19" s="134">
        <f>ROUND(VALUE(SUBSTITUTE(実質収支比率等に係る経年分析!I$48,"▲","-")),2)</f>
        <v>3.99</v>
      </c>
      <c r="F19" s="134">
        <f>ROUND(VALUE(SUBSTITUTE(実質収支比率等に係る経年分析!J$48,"▲","-")),2)</f>
        <v>6.1</v>
      </c>
    </row>
    <row r="20" spans="1:11" x14ac:dyDescent="0.15">
      <c r="A20" s="134" t="s">
        <v>43</v>
      </c>
      <c r="B20" s="134">
        <f>ROUND(VALUE(SUBSTITUTE(実質収支比率等に係る経年分析!F$47,"▲","-")),2)</f>
        <v>27.15</v>
      </c>
      <c r="C20" s="134">
        <f>ROUND(VALUE(SUBSTITUTE(実質収支比率等に係る経年分析!G$47,"▲","-")),2)</f>
        <v>34.799999999999997</v>
      </c>
      <c r="D20" s="134">
        <f>ROUND(VALUE(SUBSTITUTE(実質収支比率等に係る経年分析!H$47,"▲","-")),2)</f>
        <v>41.29</v>
      </c>
      <c r="E20" s="134">
        <f>ROUND(VALUE(SUBSTITUTE(実質収支比率等に係る経年分析!I$47,"▲","-")),2)</f>
        <v>47.41</v>
      </c>
      <c r="F20" s="134">
        <f>ROUND(VALUE(SUBSTITUTE(実質収支比率等に係る経年分析!J$47,"▲","-")),2)</f>
        <v>54.31</v>
      </c>
    </row>
    <row r="21" spans="1:11" x14ac:dyDescent="0.15">
      <c r="A21" s="134" t="s">
        <v>44</v>
      </c>
      <c r="B21" s="134">
        <f>IF(ISNUMBER(VALUE(SUBSTITUTE(実質収支比率等に係る経年分析!F$49,"▲","-"))),ROUND(VALUE(SUBSTITUTE(実質収支比率等に係る経年分析!F$49,"▲","-")),2),NA())</f>
        <v>9.6199999999999992</v>
      </c>
      <c r="C21" s="134">
        <f>IF(ISNUMBER(VALUE(SUBSTITUTE(実質収支比率等に係る経年分析!G$49,"▲","-"))),ROUND(VALUE(SUBSTITUTE(実質収支比率等に係る経年分析!G$49,"▲","-")),2),NA())</f>
        <v>5.13</v>
      </c>
      <c r="D21" s="134">
        <f>IF(ISNUMBER(VALUE(SUBSTITUTE(実質収支比率等に係る経年分析!H$49,"▲","-"))),ROUND(VALUE(SUBSTITUTE(実質収支比率等に係る経年分析!H$49,"▲","-")),2),NA())</f>
        <v>6.29</v>
      </c>
      <c r="E21" s="134">
        <f>IF(ISNUMBER(VALUE(SUBSTITUTE(実質収支比率等に係る経年分析!I$49,"▲","-"))),ROUND(VALUE(SUBSTITUTE(実質収支比率等に係る経年分析!I$49,"▲","-")),2),NA())</f>
        <v>5.34</v>
      </c>
      <c r="F21" s="134">
        <f>IF(ISNUMBER(VALUE(SUBSTITUTE(実質収支比率等に係る経年分析!J$49,"▲","-"))),ROUND(VALUE(SUBSTITUTE(実質収支比率等に係る経年分析!J$49,"▲","-")),2),NA())</f>
        <v>9.08</v>
      </c>
    </row>
    <row r="24" spans="1:11" x14ac:dyDescent="0.15">
      <c r="A24" s="104" t="s">
        <v>45</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介護保険(介護サービス事業勘定)特別会計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2.75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1.91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2.2000000000000002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0.23</v>
      </c>
    </row>
    <row r="32" spans="1:11" x14ac:dyDescent="0.15">
      <c r="A32" s="135" t="str">
        <f>IF(連結実質赤字比率に係る赤字・黒字の構成分析!C$38="",NA(),連結実質赤字比率に係る赤字・黒字の構成分析!C$38)</f>
        <v>交通船事業特別会計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0.26</v>
      </c>
    </row>
    <row r="33" spans="1:16" x14ac:dyDescent="0.15">
      <c r="A33" s="135" t="str">
        <f>IF(連結実質赤字比率に係る赤字・黒字の構成分析!C$37="",NA(),連結実質赤字比率に係る赤字・黒字の構成分析!C$37)</f>
        <v>介護保険(保険事業勘定)特別会計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v>
      </c>
    </row>
    <row r="34" spans="1:16" x14ac:dyDescent="0.15">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4.5199999999999996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6.09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7.35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8.4600000000000009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9.75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11.22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12.71</v>
      </c>
    </row>
    <row r="39" spans="1:16" x14ac:dyDescent="0.15">
      <c r="A39" s="104" t="s">
        <v>48</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1841</v>
      </c>
      <c r="E42" s="136"/>
      <c r="F42" s="136"/>
      <c r="G42" s="136">
        <f>'実質公債費比率（分子）の構造'!L$52</f>
        <v>1868</v>
      </c>
      <c r="H42" s="136"/>
      <c r="I42" s="136"/>
      <c r="J42" s="136">
        <f>'実質公債費比率（分子）の構造'!M$52</f>
        <v>1929</v>
      </c>
      <c r="K42" s="136"/>
      <c r="L42" s="136"/>
      <c r="M42" s="136">
        <f>'実質公債費比率（分子）の構造'!N$52</f>
        <v>1995</v>
      </c>
      <c r="N42" s="136"/>
      <c r="O42" s="136"/>
      <c r="P42" s="136">
        <f>'実質公債費比率（分子）の構造'!O$52</f>
        <v>1924</v>
      </c>
    </row>
    <row r="43" spans="1:16" x14ac:dyDescent="0.15">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109</v>
      </c>
      <c r="C44" s="136"/>
      <c r="D44" s="136"/>
      <c r="E44" s="136">
        <f>'実質公債費比率（分子）の構造'!L$50</f>
        <v>107</v>
      </c>
      <c r="F44" s="136"/>
      <c r="G44" s="136"/>
      <c r="H44" s="136">
        <f>'実質公債費比率（分子）の構造'!M$50</f>
        <v>99</v>
      </c>
      <c r="I44" s="136"/>
      <c r="J44" s="136"/>
      <c r="K44" s="136">
        <f>'実質公債費比率（分子）の構造'!N$50</f>
        <v>61</v>
      </c>
      <c r="L44" s="136"/>
      <c r="M44" s="136"/>
      <c r="N44" s="136">
        <f>'実質公債費比率（分子）の構造'!O$50</f>
        <v>59</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536</v>
      </c>
      <c r="C46" s="136"/>
      <c r="D46" s="136"/>
      <c r="E46" s="136">
        <f>'実質公債費比率（分子）の構造'!L$48</f>
        <v>544</v>
      </c>
      <c r="F46" s="136"/>
      <c r="G46" s="136"/>
      <c r="H46" s="136">
        <f>'実質公債費比率（分子）の構造'!M$48</f>
        <v>549</v>
      </c>
      <c r="I46" s="136"/>
      <c r="J46" s="136"/>
      <c r="K46" s="136">
        <f>'実質公債費比率（分子）の構造'!N$48</f>
        <v>521</v>
      </c>
      <c r="L46" s="136"/>
      <c r="M46" s="136"/>
      <c r="N46" s="136">
        <f>'実質公債費比率（分子）の構造'!O$48</f>
        <v>488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2042</v>
      </c>
      <c r="C49" s="136"/>
      <c r="D49" s="136"/>
      <c r="E49" s="136">
        <f>'実質公債費比率（分子）の構造'!L$45</f>
        <v>2014</v>
      </c>
      <c r="F49" s="136"/>
      <c r="G49" s="136"/>
      <c r="H49" s="136">
        <f>'実質公債費比率（分子）の構造'!M$45</f>
        <v>1989</v>
      </c>
      <c r="I49" s="136"/>
      <c r="J49" s="136"/>
      <c r="K49" s="136">
        <f>'実質公債費比率（分子）の構造'!N$45</f>
        <v>2010</v>
      </c>
      <c r="L49" s="136"/>
      <c r="M49" s="136"/>
      <c r="N49" s="136">
        <f>'実質公債費比率（分子）の構造'!O$45</f>
        <v>1903</v>
      </c>
      <c r="O49" s="136"/>
      <c r="P49" s="136"/>
    </row>
    <row r="50" spans="1:16" x14ac:dyDescent="0.15">
      <c r="A50" s="136" t="s">
        <v>59</v>
      </c>
      <c r="B50" s="136" t="e">
        <f>NA()</f>
        <v>#N/A</v>
      </c>
      <c r="C50" s="136">
        <f>IF(ISNUMBER('実質公債費比率（分子）の構造'!K$53),'実質公債費比率（分子）の構造'!K$53,NA())</f>
        <v>846</v>
      </c>
      <c r="D50" s="136" t="e">
        <f>NA()</f>
        <v>#N/A</v>
      </c>
      <c r="E50" s="136" t="e">
        <f>NA()</f>
        <v>#N/A</v>
      </c>
      <c r="F50" s="136">
        <f>IF(ISNUMBER('実質公債費比率（分子）の構造'!L$53),'実質公債費比率（分子）の構造'!L$53,NA())</f>
        <v>797</v>
      </c>
      <c r="G50" s="136" t="e">
        <f>NA()</f>
        <v>#N/A</v>
      </c>
      <c r="H50" s="136" t="e">
        <f>NA()</f>
        <v>#N/A</v>
      </c>
      <c r="I50" s="136">
        <f>IF(ISNUMBER('実質公債費比率（分子）の構造'!M$53),'実質公債費比率（分子）の構造'!M$53,NA())</f>
        <v>708</v>
      </c>
      <c r="J50" s="136" t="e">
        <f>NA()</f>
        <v>#N/A</v>
      </c>
      <c r="K50" s="136" t="e">
        <f>NA()</f>
        <v>#N/A</v>
      </c>
      <c r="L50" s="136">
        <f>IF(ISNUMBER('実質公債費比率（分子）の構造'!N$53),'実質公債費比率（分子）の構造'!N$53,NA())</f>
        <v>597</v>
      </c>
      <c r="M50" s="136" t="e">
        <f>NA()</f>
        <v>#N/A</v>
      </c>
      <c r="N50" s="136" t="e">
        <f>NA()</f>
        <v>#N/A</v>
      </c>
      <c r="O50" s="136">
        <f>IF(ISNUMBER('実質公債費比率（分子）の構造'!O$53),'実質公債費比率（分子）の構造'!O$53,NA())</f>
        <v>526</v>
      </c>
      <c r="P50" s="136" t="e">
        <f>NA()</f>
        <v>#N/A</v>
      </c>
    </row>
    <row r="53" spans="1:16" x14ac:dyDescent="0.15">
      <c r="A53" s="104" t="s">
        <v>60</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18092</v>
      </c>
      <c r="E56" s="135"/>
      <c r="F56" s="135"/>
      <c r="G56" s="135">
        <f>'将来負担比率（分子）の構造'!J$51</f>
        <v>17602</v>
      </c>
      <c r="H56" s="135"/>
      <c r="I56" s="135"/>
      <c r="J56" s="135">
        <f>'将来負担比率（分子）の構造'!K$51</f>
        <v>17749</v>
      </c>
      <c r="K56" s="135"/>
      <c r="L56" s="135"/>
      <c r="M56" s="135">
        <f>'将来負担比率（分子）の構造'!L$51</f>
        <v>17131</v>
      </c>
      <c r="N56" s="135"/>
      <c r="O56" s="135"/>
      <c r="P56" s="135">
        <f>'将来負担比率（分子）の構造'!M$51</f>
        <v>16664</v>
      </c>
    </row>
    <row r="57" spans="1:16" x14ac:dyDescent="0.15">
      <c r="A57" s="135" t="s">
        <v>35</v>
      </c>
      <c r="B57" s="135"/>
      <c r="C57" s="135"/>
      <c r="D57" s="135">
        <f>'将来負担比率（分子）の構造'!I$50</f>
        <v>655</v>
      </c>
      <c r="E57" s="135"/>
      <c r="F57" s="135"/>
      <c r="G57" s="135">
        <f>'将来負担比率（分子）の構造'!J$50</f>
        <v>600</v>
      </c>
      <c r="H57" s="135"/>
      <c r="I57" s="135"/>
      <c r="J57" s="135">
        <f>'将来負担比率（分子）の構造'!K$50</f>
        <v>617</v>
      </c>
      <c r="K57" s="135"/>
      <c r="L57" s="135"/>
      <c r="M57" s="135">
        <f>'将来負担比率（分子）の構造'!L$50</f>
        <v>587</v>
      </c>
      <c r="N57" s="135"/>
      <c r="O57" s="135"/>
      <c r="P57" s="135">
        <f>'将来負担比率（分子）の構造'!M$50</f>
        <v>559</v>
      </c>
    </row>
    <row r="58" spans="1:16" x14ac:dyDescent="0.15">
      <c r="A58" s="135" t="s">
        <v>34</v>
      </c>
      <c r="B58" s="135"/>
      <c r="C58" s="135"/>
      <c r="D58" s="135">
        <f>'将来負担比率（分子）の構造'!I$49</f>
        <v>5299</v>
      </c>
      <c r="E58" s="135"/>
      <c r="F58" s="135"/>
      <c r="G58" s="135">
        <f>'将来負担比率（分子）の構造'!J$49</f>
        <v>6051</v>
      </c>
      <c r="H58" s="135"/>
      <c r="I58" s="135"/>
      <c r="J58" s="135">
        <f>'将来負担比率（分子）の構造'!K$49</f>
        <v>6756</v>
      </c>
      <c r="K58" s="135"/>
      <c r="L58" s="135"/>
      <c r="M58" s="135">
        <f>'将来負担比率（分子）の構造'!L$49</f>
        <v>7338</v>
      </c>
      <c r="N58" s="135"/>
      <c r="O58" s="135"/>
      <c r="P58" s="135">
        <f>'将来負担比率（分子）の構造'!M$49</f>
        <v>8059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3835</v>
      </c>
      <c r="C62" s="135"/>
      <c r="D62" s="135"/>
      <c r="E62" s="135">
        <f>'将来負担比率（分子）の構造'!J$45</f>
        <v>3729</v>
      </c>
      <c r="F62" s="135"/>
      <c r="G62" s="135"/>
      <c r="H62" s="135">
        <f>'将来負担比率（分子）の構造'!K$45</f>
        <v>3524</v>
      </c>
      <c r="I62" s="135"/>
      <c r="J62" s="135"/>
      <c r="K62" s="135">
        <f>'将来負担比率（分子）の構造'!L$45</f>
        <v>3394</v>
      </c>
      <c r="L62" s="135"/>
      <c r="M62" s="135"/>
      <c r="N62" s="135">
        <f>'将来負担比率（分子）の構造'!M$45</f>
        <v>3447</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7394</v>
      </c>
      <c r="C64" s="135"/>
      <c r="D64" s="135"/>
      <c r="E64" s="135">
        <f>'将来負担比率（分子）の構造'!J$43</f>
        <v>7120</v>
      </c>
      <c r="F64" s="135"/>
      <c r="G64" s="135"/>
      <c r="H64" s="135">
        <f>'将来負担比率（分子）の構造'!K$43</f>
        <v>6848</v>
      </c>
      <c r="I64" s="135"/>
      <c r="J64" s="135"/>
      <c r="K64" s="135">
        <f>'将来負担比率（分子）の構造'!L$43</f>
        <v>6193</v>
      </c>
      <c r="L64" s="135"/>
      <c r="M64" s="135"/>
      <c r="N64" s="135">
        <f>'将来負担比率（分子）の構造'!M$43</f>
        <v>5525</v>
      </c>
      <c r="O64" s="135"/>
      <c r="P64" s="135"/>
    </row>
    <row r="65" spans="1:16" x14ac:dyDescent="0.15">
      <c r="A65" s="135" t="s">
        <v>26</v>
      </c>
      <c r="B65" s="135">
        <f>'将来負担比率（分子）の構造'!I$42</f>
        <v>655</v>
      </c>
      <c r="C65" s="135"/>
      <c r="D65" s="135"/>
      <c r="E65" s="135">
        <f>'将来負担比率（分子）の構造'!J$42</f>
        <v>558</v>
      </c>
      <c r="F65" s="135"/>
      <c r="G65" s="135"/>
      <c r="H65" s="135">
        <f>'将来負担比率（分子）の構造'!K$42</f>
        <v>473</v>
      </c>
      <c r="I65" s="135"/>
      <c r="J65" s="135"/>
      <c r="K65" s="135">
        <f>'将来負担比率（分子）の構造'!L$42</f>
        <v>417</v>
      </c>
      <c r="L65" s="135"/>
      <c r="M65" s="135"/>
      <c r="N65" s="135">
        <f>'将来負担比率（分子）の構造'!M$42</f>
        <v>362</v>
      </c>
      <c r="O65" s="135"/>
      <c r="P65" s="135"/>
    </row>
    <row r="66" spans="1:16" x14ac:dyDescent="0.15">
      <c r="A66" s="135" t="s">
        <v>25</v>
      </c>
      <c r="B66" s="135">
        <f>'将来負担比率（分子）の構造'!I$41</f>
        <v>20454</v>
      </c>
      <c r="C66" s="135"/>
      <c r="D66" s="135"/>
      <c r="E66" s="135">
        <f>'将来負担比率（分子）の構造'!J$41</f>
        <v>19708</v>
      </c>
      <c r="F66" s="135"/>
      <c r="G66" s="135"/>
      <c r="H66" s="135">
        <f>'将来負担比率（分子）の構造'!K$41</f>
        <v>19615</v>
      </c>
      <c r="I66" s="135"/>
      <c r="J66" s="135"/>
      <c r="K66" s="135">
        <f>'将来負担比率（分子）の構造'!L$41</f>
        <v>18735</v>
      </c>
      <c r="L66" s="135"/>
      <c r="M66" s="135"/>
      <c r="N66" s="135">
        <f>'将来負担比率（分子）の構造'!M$41</f>
        <v>18119</v>
      </c>
      <c r="O66" s="135"/>
      <c r="P66" s="135"/>
    </row>
    <row r="67" spans="1:16" x14ac:dyDescent="0.15">
      <c r="A67" s="135" t="s">
        <v>63</v>
      </c>
      <c r="B67" s="135" t="e">
        <f>NA()</f>
        <v>#N/A</v>
      </c>
      <c r="C67" s="135">
        <f>IF(ISNUMBER('将来負担比率（分子）の構造'!I$52), IF('将来負担比率（分子）の構造'!I$52 &lt; 0, 0, '将来負担比率（分子）の構造'!I$52), NA())</f>
        <v>8292</v>
      </c>
      <c r="D67" s="135" t="e">
        <f>NA()</f>
        <v>#N/A</v>
      </c>
      <c r="E67" s="135" t="e">
        <f>NA()</f>
        <v>#N/A</v>
      </c>
      <c r="F67" s="135">
        <f>IF(ISNUMBER('将来負担比率（分子）の構造'!J$52), IF('将来負担比率（分子）の構造'!J$52 &lt; 0, 0, '将来負担比率（分子）の構造'!J$52), NA())</f>
        <v>6862</v>
      </c>
      <c r="G67" s="135" t="e">
        <f>NA()</f>
        <v>#N/A</v>
      </c>
      <c r="H67" s="135" t="e">
        <f>NA()</f>
        <v>#N/A</v>
      </c>
      <c r="I67" s="135">
        <f>IF(ISNUMBER('将来負担比率（分子）の構造'!K$52), IF('将来負担比率（分子）の構造'!K$52 &lt; 0, 0, '将来負担比率（分子）の構造'!K$52), NA())</f>
        <v>5338</v>
      </c>
      <c r="J67" s="135" t="e">
        <f>NA()</f>
        <v>#N/A</v>
      </c>
      <c r="K67" s="135" t="e">
        <f>NA()</f>
        <v>#N/A</v>
      </c>
      <c r="L67" s="135">
        <f>IF(ISNUMBER('将来負担比率（分子）の構造'!L$52), IF('将来負担比率（分子）の構造'!L$52 &lt; 0, 0, '将来負担比率（分子）の構造'!L$52), NA())</f>
        <v>3683</v>
      </c>
      <c r="M67" s="135" t="e">
        <f>NA()</f>
        <v>#N/A</v>
      </c>
      <c r="N67" s="135" t="e">
        <f>NA()</f>
        <v>#N/A</v>
      </c>
      <c r="O67" s="135">
        <f>IF(ISNUMBER('将来負担比率（分子）の構造'!M$52), IF('将来負担比率（分子）の構造'!M$52 &lt; 0, 0, '将来負担比率（分子）の構造'!M$52), NA())</f>
        <v>2171</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193</v>
      </c>
      <c r="DI1" s="732"/>
      <c r="DJ1" s="732"/>
      <c r="DK1" s="732"/>
      <c r="DL1" s="732"/>
      <c r="DM1" s="732"/>
      <c r="DN1" s="733"/>
      <c r="DP1" s="731" t="s">
        <v>194</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196</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197</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198</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199</v>
      </c>
      <c r="S4" s="679"/>
      <c r="T4" s="679"/>
      <c r="U4" s="679"/>
      <c r="V4" s="679"/>
      <c r="W4" s="679"/>
      <c r="X4" s="679"/>
      <c r="Y4" s="680"/>
      <c r="Z4" s="678" t="s">
        <v>200</v>
      </c>
      <c r="AA4" s="679"/>
      <c r="AB4" s="679"/>
      <c r="AC4" s="680"/>
      <c r="AD4" s="678" t="s">
        <v>201</v>
      </c>
      <c r="AE4" s="679"/>
      <c r="AF4" s="679"/>
      <c r="AG4" s="679"/>
      <c r="AH4" s="679"/>
      <c r="AI4" s="679"/>
      <c r="AJ4" s="679"/>
      <c r="AK4" s="680"/>
      <c r="AL4" s="678" t="s">
        <v>200</v>
      </c>
      <c r="AM4" s="679"/>
      <c r="AN4" s="679"/>
      <c r="AO4" s="680"/>
      <c r="AP4" s="734" t="s">
        <v>202</v>
      </c>
      <c r="AQ4" s="734"/>
      <c r="AR4" s="734"/>
      <c r="AS4" s="734"/>
      <c r="AT4" s="734"/>
      <c r="AU4" s="734"/>
      <c r="AV4" s="734"/>
      <c r="AW4" s="734"/>
      <c r="AX4" s="734"/>
      <c r="AY4" s="734"/>
      <c r="AZ4" s="734"/>
      <c r="BA4" s="734"/>
      <c r="BB4" s="734"/>
      <c r="BC4" s="734"/>
      <c r="BD4" s="734"/>
      <c r="BE4" s="734"/>
      <c r="BF4" s="734"/>
      <c r="BG4" s="734" t="s">
        <v>203</v>
      </c>
      <c r="BH4" s="734"/>
      <c r="BI4" s="734"/>
      <c r="BJ4" s="734"/>
      <c r="BK4" s="734"/>
      <c r="BL4" s="734"/>
      <c r="BM4" s="734"/>
      <c r="BN4" s="734"/>
      <c r="BO4" s="734" t="s">
        <v>200</v>
      </c>
      <c r="BP4" s="734"/>
      <c r="BQ4" s="734"/>
      <c r="BR4" s="734"/>
      <c r="BS4" s="734" t="s">
        <v>204</v>
      </c>
      <c r="BT4" s="734"/>
      <c r="BU4" s="734"/>
      <c r="BV4" s="734"/>
      <c r="BW4" s="734"/>
      <c r="BX4" s="734"/>
      <c r="BY4" s="734"/>
      <c r="BZ4" s="734"/>
      <c r="CA4" s="734"/>
      <c r="CB4" s="734"/>
      <c r="CD4" s="723" t="s">
        <v>205</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206</v>
      </c>
      <c r="C5" s="706"/>
      <c r="D5" s="706"/>
      <c r="E5" s="706"/>
      <c r="F5" s="706"/>
      <c r="G5" s="706"/>
      <c r="H5" s="706"/>
      <c r="I5" s="706"/>
      <c r="J5" s="706"/>
      <c r="K5" s="706"/>
      <c r="L5" s="706"/>
      <c r="M5" s="706"/>
      <c r="N5" s="706"/>
      <c r="O5" s="706"/>
      <c r="P5" s="706"/>
      <c r="Q5" s="707"/>
      <c r="R5" s="668">
        <v>2557945</v>
      </c>
      <c r="S5" s="669"/>
      <c r="T5" s="669"/>
      <c r="U5" s="669"/>
      <c r="V5" s="669"/>
      <c r="W5" s="669"/>
      <c r="X5" s="669"/>
      <c r="Y5" s="716"/>
      <c r="Z5" s="729">
        <v>16.5</v>
      </c>
      <c r="AA5" s="729"/>
      <c r="AB5" s="729"/>
      <c r="AC5" s="729"/>
      <c r="AD5" s="730">
        <v>2557945</v>
      </c>
      <c r="AE5" s="730"/>
      <c r="AF5" s="730"/>
      <c r="AG5" s="730"/>
      <c r="AH5" s="730"/>
      <c r="AI5" s="730"/>
      <c r="AJ5" s="730"/>
      <c r="AK5" s="730"/>
      <c r="AL5" s="717">
        <v>26</v>
      </c>
      <c r="AM5" s="686"/>
      <c r="AN5" s="686"/>
      <c r="AO5" s="718"/>
      <c r="AP5" s="705" t="s">
        <v>207</v>
      </c>
      <c r="AQ5" s="706"/>
      <c r="AR5" s="706"/>
      <c r="AS5" s="706"/>
      <c r="AT5" s="706"/>
      <c r="AU5" s="706"/>
      <c r="AV5" s="706"/>
      <c r="AW5" s="706"/>
      <c r="AX5" s="706"/>
      <c r="AY5" s="706"/>
      <c r="AZ5" s="706"/>
      <c r="BA5" s="706"/>
      <c r="BB5" s="706"/>
      <c r="BC5" s="706"/>
      <c r="BD5" s="706"/>
      <c r="BE5" s="706"/>
      <c r="BF5" s="707"/>
      <c r="BG5" s="618">
        <v>2552418</v>
      </c>
      <c r="BH5" s="619"/>
      <c r="BI5" s="619"/>
      <c r="BJ5" s="619"/>
      <c r="BK5" s="619"/>
      <c r="BL5" s="619"/>
      <c r="BM5" s="619"/>
      <c r="BN5" s="620"/>
      <c r="BO5" s="671">
        <v>99.8</v>
      </c>
      <c r="BP5" s="671"/>
      <c r="BQ5" s="671"/>
      <c r="BR5" s="671"/>
      <c r="BS5" s="672" t="s">
        <v>208</v>
      </c>
      <c r="BT5" s="672"/>
      <c r="BU5" s="672"/>
      <c r="BV5" s="672"/>
      <c r="BW5" s="672"/>
      <c r="BX5" s="672"/>
      <c r="BY5" s="672"/>
      <c r="BZ5" s="672"/>
      <c r="CA5" s="672"/>
      <c r="CB5" s="708"/>
      <c r="CD5" s="723" t="s">
        <v>202</v>
      </c>
      <c r="CE5" s="724"/>
      <c r="CF5" s="724"/>
      <c r="CG5" s="724"/>
      <c r="CH5" s="724"/>
      <c r="CI5" s="724"/>
      <c r="CJ5" s="724"/>
      <c r="CK5" s="724"/>
      <c r="CL5" s="724"/>
      <c r="CM5" s="724"/>
      <c r="CN5" s="724"/>
      <c r="CO5" s="724"/>
      <c r="CP5" s="724"/>
      <c r="CQ5" s="725"/>
      <c r="CR5" s="723" t="s">
        <v>209</v>
      </c>
      <c r="CS5" s="724"/>
      <c r="CT5" s="724"/>
      <c r="CU5" s="724"/>
      <c r="CV5" s="724"/>
      <c r="CW5" s="724"/>
      <c r="CX5" s="724"/>
      <c r="CY5" s="725"/>
      <c r="CZ5" s="723" t="s">
        <v>200</v>
      </c>
      <c r="DA5" s="724"/>
      <c r="DB5" s="724"/>
      <c r="DC5" s="725"/>
      <c r="DD5" s="723" t="s">
        <v>210</v>
      </c>
      <c r="DE5" s="724"/>
      <c r="DF5" s="724"/>
      <c r="DG5" s="724"/>
      <c r="DH5" s="724"/>
      <c r="DI5" s="724"/>
      <c r="DJ5" s="724"/>
      <c r="DK5" s="724"/>
      <c r="DL5" s="724"/>
      <c r="DM5" s="724"/>
      <c r="DN5" s="724"/>
      <c r="DO5" s="724"/>
      <c r="DP5" s="725"/>
      <c r="DQ5" s="723" t="s">
        <v>211</v>
      </c>
      <c r="DR5" s="724"/>
      <c r="DS5" s="724"/>
      <c r="DT5" s="724"/>
      <c r="DU5" s="724"/>
      <c r="DV5" s="724"/>
      <c r="DW5" s="724"/>
      <c r="DX5" s="724"/>
      <c r="DY5" s="724"/>
      <c r="DZ5" s="724"/>
      <c r="EA5" s="724"/>
      <c r="EB5" s="724"/>
      <c r="EC5" s="725"/>
    </row>
    <row r="6" spans="2:143" ht="11.25" customHeight="1" x14ac:dyDescent="0.15">
      <c r="B6" s="615" t="s">
        <v>212</v>
      </c>
      <c r="C6" s="616"/>
      <c r="D6" s="616"/>
      <c r="E6" s="616"/>
      <c r="F6" s="616"/>
      <c r="G6" s="616"/>
      <c r="H6" s="616"/>
      <c r="I6" s="616"/>
      <c r="J6" s="616"/>
      <c r="K6" s="616"/>
      <c r="L6" s="616"/>
      <c r="M6" s="616"/>
      <c r="N6" s="616"/>
      <c r="O6" s="616"/>
      <c r="P6" s="616"/>
      <c r="Q6" s="617"/>
      <c r="R6" s="618">
        <v>90888</v>
      </c>
      <c r="S6" s="619"/>
      <c r="T6" s="619"/>
      <c r="U6" s="619"/>
      <c r="V6" s="619"/>
      <c r="W6" s="619"/>
      <c r="X6" s="619"/>
      <c r="Y6" s="620"/>
      <c r="Z6" s="671">
        <v>0.6</v>
      </c>
      <c r="AA6" s="671"/>
      <c r="AB6" s="671"/>
      <c r="AC6" s="671"/>
      <c r="AD6" s="672">
        <v>90888</v>
      </c>
      <c r="AE6" s="672"/>
      <c r="AF6" s="672"/>
      <c r="AG6" s="672"/>
      <c r="AH6" s="672"/>
      <c r="AI6" s="672"/>
      <c r="AJ6" s="672"/>
      <c r="AK6" s="672"/>
      <c r="AL6" s="641">
        <v>0.9</v>
      </c>
      <c r="AM6" s="673"/>
      <c r="AN6" s="673"/>
      <c r="AO6" s="674"/>
      <c r="AP6" s="615" t="s">
        <v>213</v>
      </c>
      <c r="AQ6" s="616"/>
      <c r="AR6" s="616"/>
      <c r="AS6" s="616"/>
      <c r="AT6" s="616"/>
      <c r="AU6" s="616"/>
      <c r="AV6" s="616"/>
      <c r="AW6" s="616"/>
      <c r="AX6" s="616"/>
      <c r="AY6" s="616"/>
      <c r="AZ6" s="616"/>
      <c r="BA6" s="616"/>
      <c r="BB6" s="616"/>
      <c r="BC6" s="616"/>
      <c r="BD6" s="616"/>
      <c r="BE6" s="616"/>
      <c r="BF6" s="617"/>
      <c r="BG6" s="618">
        <v>2552418</v>
      </c>
      <c r="BH6" s="619"/>
      <c r="BI6" s="619"/>
      <c r="BJ6" s="619"/>
      <c r="BK6" s="619"/>
      <c r="BL6" s="619"/>
      <c r="BM6" s="619"/>
      <c r="BN6" s="620"/>
      <c r="BO6" s="671">
        <v>99.8</v>
      </c>
      <c r="BP6" s="671"/>
      <c r="BQ6" s="671"/>
      <c r="BR6" s="671"/>
      <c r="BS6" s="672" t="s">
        <v>208</v>
      </c>
      <c r="BT6" s="672"/>
      <c r="BU6" s="672"/>
      <c r="BV6" s="672"/>
      <c r="BW6" s="672"/>
      <c r="BX6" s="672"/>
      <c r="BY6" s="672"/>
      <c r="BZ6" s="672"/>
      <c r="CA6" s="672"/>
      <c r="CB6" s="708"/>
      <c r="CD6" s="675" t="s">
        <v>214</v>
      </c>
      <c r="CE6" s="676"/>
      <c r="CF6" s="676"/>
      <c r="CG6" s="676"/>
      <c r="CH6" s="676"/>
      <c r="CI6" s="676"/>
      <c r="CJ6" s="676"/>
      <c r="CK6" s="676"/>
      <c r="CL6" s="676"/>
      <c r="CM6" s="676"/>
      <c r="CN6" s="676"/>
      <c r="CO6" s="676"/>
      <c r="CP6" s="676"/>
      <c r="CQ6" s="677"/>
      <c r="CR6" s="618">
        <v>189433</v>
      </c>
      <c r="CS6" s="619"/>
      <c r="CT6" s="619"/>
      <c r="CU6" s="619"/>
      <c r="CV6" s="619"/>
      <c r="CW6" s="619"/>
      <c r="CX6" s="619"/>
      <c r="CY6" s="620"/>
      <c r="CZ6" s="671">
        <v>1.3</v>
      </c>
      <c r="DA6" s="671"/>
      <c r="DB6" s="671"/>
      <c r="DC6" s="671"/>
      <c r="DD6" s="624" t="s">
        <v>208</v>
      </c>
      <c r="DE6" s="619"/>
      <c r="DF6" s="619"/>
      <c r="DG6" s="619"/>
      <c r="DH6" s="619"/>
      <c r="DI6" s="619"/>
      <c r="DJ6" s="619"/>
      <c r="DK6" s="619"/>
      <c r="DL6" s="619"/>
      <c r="DM6" s="619"/>
      <c r="DN6" s="619"/>
      <c r="DO6" s="619"/>
      <c r="DP6" s="620"/>
      <c r="DQ6" s="624">
        <v>189433</v>
      </c>
      <c r="DR6" s="619"/>
      <c r="DS6" s="619"/>
      <c r="DT6" s="619"/>
      <c r="DU6" s="619"/>
      <c r="DV6" s="619"/>
      <c r="DW6" s="619"/>
      <c r="DX6" s="619"/>
      <c r="DY6" s="619"/>
      <c r="DZ6" s="619"/>
      <c r="EA6" s="619"/>
      <c r="EB6" s="619"/>
      <c r="EC6" s="654"/>
    </row>
    <row r="7" spans="2:143" ht="11.25" customHeight="1" x14ac:dyDescent="0.15">
      <c r="B7" s="615" t="s">
        <v>215</v>
      </c>
      <c r="C7" s="616"/>
      <c r="D7" s="616"/>
      <c r="E7" s="616"/>
      <c r="F7" s="616"/>
      <c r="G7" s="616"/>
      <c r="H7" s="616"/>
      <c r="I7" s="616"/>
      <c r="J7" s="616"/>
      <c r="K7" s="616"/>
      <c r="L7" s="616"/>
      <c r="M7" s="616"/>
      <c r="N7" s="616"/>
      <c r="O7" s="616"/>
      <c r="P7" s="616"/>
      <c r="Q7" s="617"/>
      <c r="R7" s="618">
        <v>5872</v>
      </c>
      <c r="S7" s="619"/>
      <c r="T7" s="619"/>
      <c r="U7" s="619"/>
      <c r="V7" s="619"/>
      <c r="W7" s="619"/>
      <c r="X7" s="619"/>
      <c r="Y7" s="620"/>
      <c r="Z7" s="671">
        <v>0</v>
      </c>
      <c r="AA7" s="671"/>
      <c r="AB7" s="671"/>
      <c r="AC7" s="671"/>
      <c r="AD7" s="672">
        <v>5872</v>
      </c>
      <c r="AE7" s="672"/>
      <c r="AF7" s="672"/>
      <c r="AG7" s="672"/>
      <c r="AH7" s="672"/>
      <c r="AI7" s="672"/>
      <c r="AJ7" s="672"/>
      <c r="AK7" s="672"/>
      <c r="AL7" s="641">
        <v>0.1</v>
      </c>
      <c r="AM7" s="673"/>
      <c r="AN7" s="673"/>
      <c r="AO7" s="674"/>
      <c r="AP7" s="615" t="s">
        <v>216</v>
      </c>
      <c r="AQ7" s="616"/>
      <c r="AR7" s="616"/>
      <c r="AS7" s="616"/>
      <c r="AT7" s="616"/>
      <c r="AU7" s="616"/>
      <c r="AV7" s="616"/>
      <c r="AW7" s="616"/>
      <c r="AX7" s="616"/>
      <c r="AY7" s="616"/>
      <c r="AZ7" s="616"/>
      <c r="BA7" s="616"/>
      <c r="BB7" s="616"/>
      <c r="BC7" s="616"/>
      <c r="BD7" s="616"/>
      <c r="BE7" s="616"/>
      <c r="BF7" s="617"/>
      <c r="BG7" s="618">
        <v>1160382</v>
      </c>
      <c r="BH7" s="619"/>
      <c r="BI7" s="619"/>
      <c r="BJ7" s="619"/>
      <c r="BK7" s="619"/>
      <c r="BL7" s="619"/>
      <c r="BM7" s="619"/>
      <c r="BN7" s="620"/>
      <c r="BO7" s="671">
        <v>45.4</v>
      </c>
      <c r="BP7" s="671"/>
      <c r="BQ7" s="671"/>
      <c r="BR7" s="671"/>
      <c r="BS7" s="672" t="s">
        <v>208</v>
      </c>
      <c r="BT7" s="672"/>
      <c r="BU7" s="672"/>
      <c r="BV7" s="672"/>
      <c r="BW7" s="672"/>
      <c r="BX7" s="672"/>
      <c r="BY7" s="672"/>
      <c r="BZ7" s="672"/>
      <c r="CA7" s="672"/>
      <c r="CB7" s="708"/>
      <c r="CD7" s="655" t="s">
        <v>217</v>
      </c>
      <c r="CE7" s="652"/>
      <c r="CF7" s="652"/>
      <c r="CG7" s="652"/>
      <c r="CH7" s="652"/>
      <c r="CI7" s="652"/>
      <c r="CJ7" s="652"/>
      <c r="CK7" s="652"/>
      <c r="CL7" s="652"/>
      <c r="CM7" s="652"/>
      <c r="CN7" s="652"/>
      <c r="CO7" s="652"/>
      <c r="CP7" s="652"/>
      <c r="CQ7" s="653"/>
      <c r="CR7" s="618">
        <v>2929014</v>
      </c>
      <c r="CS7" s="619"/>
      <c r="CT7" s="619"/>
      <c r="CU7" s="619"/>
      <c r="CV7" s="619"/>
      <c r="CW7" s="619"/>
      <c r="CX7" s="619"/>
      <c r="CY7" s="620"/>
      <c r="CZ7" s="671">
        <v>19.8</v>
      </c>
      <c r="DA7" s="671"/>
      <c r="DB7" s="671"/>
      <c r="DC7" s="671"/>
      <c r="DD7" s="624">
        <v>389951</v>
      </c>
      <c r="DE7" s="619"/>
      <c r="DF7" s="619"/>
      <c r="DG7" s="619"/>
      <c r="DH7" s="619"/>
      <c r="DI7" s="619"/>
      <c r="DJ7" s="619"/>
      <c r="DK7" s="619"/>
      <c r="DL7" s="619"/>
      <c r="DM7" s="619"/>
      <c r="DN7" s="619"/>
      <c r="DO7" s="619"/>
      <c r="DP7" s="620"/>
      <c r="DQ7" s="624">
        <v>2378331</v>
      </c>
      <c r="DR7" s="619"/>
      <c r="DS7" s="619"/>
      <c r="DT7" s="619"/>
      <c r="DU7" s="619"/>
      <c r="DV7" s="619"/>
      <c r="DW7" s="619"/>
      <c r="DX7" s="619"/>
      <c r="DY7" s="619"/>
      <c r="DZ7" s="619"/>
      <c r="EA7" s="619"/>
      <c r="EB7" s="619"/>
      <c r="EC7" s="654"/>
    </row>
    <row r="8" spans="2:143" ht="11.25" customHeight="1" x14ac:dyDescent="0.15">
      <c r="B8" s="615" t="s">
        <v>218</v>
      </c>
      <c r="C8" s="616"/>
      <c r="D8" s="616"/>
      <c r="E8" s="616"/>
      <c r="F8" s="616"/>
      <c r="G8" s="616"/>
      <c r="H8" s="616"/>
      <c r="I8" s="616"/>
      <c r="J8" s="616"/>
      <c r="K8" s="616"/>
      <c r="L8" s="616"/>
      <c r="M8" s="616"/>
      <c r="N8" s="616"/>
      <c r="O8" s="616"/>
      <c r="P8" s="616"/>
      <c r="Q8" s="617"/>
      <c r="R8" s="618">
        <v>16053</v>
      </c>
      <c r="S8" s="619"/>
      <c r="T8" s="619"/>
      <c r="U8" s="619"/>
      <c r="V8" s="619"/>
      <c r="W8" s="619"/>
      <c r="X8" s="619"/>
      <c r="Y8" s="620"/>
      <c r="Z8" s="671">
        <v>0.1</v>
      </c>
      <c r="AA8" s="671"/>
      <c r="AB8" s="671"/>
      <c r="AC8" s="671"/>
      <c r="AD8" s="672">
        <v>16053</v>
      </c>
      <c r="AE8" s="672"/>
      <c r="AF8" s="672"/>
      <c r="AG8" s="672"/>
      <c r="AH8" s="672"/>
      <c r="AI8" s="672"/>
      <c r="AJ8" s="672"/>
      <c r="AK8" s="672"/>
      <c r="AL8" s="641">
        <v>0.2</v>
      </c>
      <c r="AM8" s="673"/>
      <c r="AN8" s="673"/>
      <c r="AO8" s="674"/>
      <c r="AP8" s="615" t="s">
        <v>219</v>
      </c>
      <c r="AQ8" s="616"/>
      <c r="AR8" s="616"/>
      <c r="AS8" s="616"/>
      <c r="AT8" s="616"/>
      <c r="AU8" s="616"/>
      <c r="AV8" s="616"/>
      <c r="AW8" s="616"/>
      <c r="AX8" s="616"/>
      <c r="AY8" s="616"/>
      <c r="AZ8" s="616"/>
      <c r="BA8" s="616"/>
      <c r="BB8" s="616"/>
      <c r="BC8" s="616"/>
      <c r="BD8" s="616"/>
      <c r="BE8" s="616"/>
      <c r="BF8" s="617"/>
      <c r="BG8" s="618">
        <v>42085</v>
      </c>
      <c r="BH8" s="619"/>
      <c r="BI8" s="619"/>
      <c r="BJ8" s="619"/>
      <c r="BK8" s="619"/>
      <c r="BL8" s="619"/>
      <c r="BM8" s="619"/>
      <c r="BN8" s="620"/>
      <c r="BO8" s="671">
        <v>1.6</v>
      </c>
      <c r="BP8" s="671"/>
      <c r="BQ8" s="671"/>
      <c r="BR8" s="671"/>
      <c r="BS8" s="624" t="s">
        <v>109</v>
      </c>
      <c r="BT8" s="619"/>
      <c r="BU8" s="619"/>
      <c r="BV8" s="619"/>
      <c r="BW8" s="619"/>
      <c r="BX8" s="619"/>
      <c r="BY8" s="619"/>
      <c r="BZ8" s="619"/>
      <c r="CA8" s="619"/>
      <c r="CB8" s="654"/>
      <c r="CD8" s="655" t="s">
        <v>220</v>
      </c>
      <c r="CE8" s="652"/>
      <c r="CF8" s="652"/>
      <c r="CG8" s="652"/>
      <c r="CH8" s="652"/>
      <c r="CI8" s="652"/>
      <c r="CJ8" s="652"/>
      <c r="CK8" s="652"/>
      <c r="CL8" s="652"/>
      <c r="CM8" s="652"/>
      <c r="CN8" s="652"/>
      <c r="CO8" s="652"/>
      <c r="CP8" s="652"/>
      <c r="CQ8" s="653"/>
      <c r="CR8" s="618">
        <v>4084515</v>
      </c>
      <c r="CS8" s="619"/>
      <c r="CT8" s="619"/>
      <c r="CU8" s="619"/>
      <c r="CV8" s="619"/>
      <c r="CW8" s="619"/>
      <c r="CX8" s="619"/>
      <c r="CY8" s="620"/>
      <c r="CZ8" s="671">
        <v>27.6</v>
      </c>
      <c r="DA8" s="671"/>
      <c r="DB8" s="671"/>
      <c r="DC8" s="671"/>
      <c r="DD8" s="624">
        <v>42220</v>
      </c>
      <c r="DE8" s="619"/>
      <c r="DF8" s="619"/>
      <c r="DG8" s="619"/>
      <c r="DH8" s="619"/>
      <c r="DI8" s="619"/>
      <c r="DJ8" s="619"/>
      <c r="DK8" s="619"/>
      <c r="DL8" s="619"/>
      <c r="DM8" s="619"/>
      <c r="DN8" s="619"/>
      <c r="DO8" s="619"/>
      <c r="DP8" s="620"/>
      <c r="DQ8" s="624">
        <v>2451527</v>
      </c>
      <c r="DR8" s="619"/>
      <c r="DS8" s="619"/>
      <c r="DT8" s="619"/>
      <c r="DU8" s="619"/>
      <c r="DV8" s="619"/>
      <c r="DW8" s="619"/>
      <c r="DX8" s="619"/>
      <c r="DY8" s="619"/>
      <c r="DZ8" s="619"/>
      <c r="EA8" s="619"/>
      <c r="EB8" s="619"/>
      <c r="EC8" s="654"/>
    </row>
    <row r="9" spans="2:143" ht="11.25" customHeight="1" x14ac:dyDescent="0.15">
      <c r="B9" s="615" t="s">
        <v>221</v>
      </c>
      <c r="C9" s="616"/>
      <c r="D9" s="616"/>
      <c r="E9" s="616"/>
      <c r="F9" s="616"/>
      <c r="G9" s="616"/>
      <c r="H9" s="616"/>
      <c r="I9" s="616"/>
      <c r="J9" s="616"/>
      <c r="K9" s="616"/>
      <c r="L9" s="616"/>
      <c r="M9" s="616"/>
      <c r="N9" s="616"/>
      <c r="O9" s="616"/>
      <c r="P9" s="616"/>
      <c r="Q9" s="617"/>
      <c r="R9" s="618">
        <v>14446</v>
      </c>
      <c r="S9" s="619"/>
      <c r="T9" s="619"/>
      <c r="U9" s="619"/>
      <c r="V9" s="619"/>
      <c r="W9" s="619"/>
      <c r="X9" s="619"/>
      <c r="Y9" s="620"/>
      <c r="Z9" s="671">
        <v>0.1</v>
      </c>
      <c r="AA9" s="671"/>
      <c r="AB9" s="671"/>
      <c r="AC9" s="671"/>
      <c r="AD9" s="672">
        <v>14446</v>
      </c>
      <c r="AE9" s="672"/>
      <c r="AF9" s="672"/>
      <c r="AG9" s="672"/>
      <c r="AH9" s="672"/>
      <c r="AI9" s="672"/>
      <c r="AJ9" s="672"/>
      <c r="AK9" s="672"/>
      <c r="AL9" s="641">
        <v>0.1</v>
      </c>
      <c r="AM9" s="673"/>
      <c r="AN9" s="673"/>
      <c r="AO9" s="674"/>
      <c r="AP9" s="615" t="s">
        <v>222</v>
      </c>
      <c r="AQ9" s="616"/>
      <c r="AR9" s="616"/>
      <c r="AS9" s="616"/>
      <c r="AT9" s="616"/>
      <c r="AU9" s="616"/>
      <c r="AV9" s="616"/>
      <c r="AW9" s="616"/>
      <c r="AX9" s="616"/>
      <c r="AY9" s="616"/>
      <c r="AZ9" s="616"/>
      <c r="BA9" s="616"/>
      <c r="BB9" s="616"/>
      <c r="BC9" s="616"/>
      <c r="BD9" s="616"/>
      <c r="BE9" s="616"/>
      <c r="BF9" s="617"/>
      <c r="BG9" s="618">
        <v>978745</v>
      </c>
      <c r="BH9" s="619"/>
      <c r="BI9" s="619"/>
      <c r="BJ9" s="619"/>
      <c r="BK9" s="619"/>
      <c r="BL9" s="619"/>
      <c r="BM9" s="619"/>
      <c r="BN9" s="620"/>
      <c r="BO9" s="671">
        <v>38.299999999999997</v>
      </c>
      <c r="BP9" s="671"/>
      <c r="BQ9" s="671"/>
      <c r="BR9" s="671"/>
      <c r="BS9" s="624" t="s">
        <v>109</v>
      </c>
      <c r="BT9" s="619"/>
      <c r="BU9" s="619"/>
      <c r="BV9" s="619"/>
      <c r="BW9" s="619"/>
      <c r="BX9" s="619"/>
      <c r="BY9" s="619"/>
      <c r="BZ9" s="619"/>
      <c r="CA9" s="619"/>
      <c r="CB9" s="654"/>
      <c r="CD9" s="655" t="s">
        <v>223</v>
      </c>
      <c r="CE9" s="652"/>
      <c r="CF9" s="652"/>
      <c r="CG9" s="652"/>
      <c r="CH9" s="652"/>
      <c r="CI9" s="652"/>
      <c r="CJ9" s="652"/>
      <c r="CK9" s="652"/>
      <c r="CL9" s="652"/>
      <c r="CM9" s="652"/>
      <c r="CN9" s="652"/>
      <c r="CO9" s="652"/>
      <c r="CP9" s="652"/>
      <c r="CQ9" s="653"/>
      <c r="CR9" s="618">
        <v>887141</v>
      </c>
      <c r="CS9" s="619"/>
      <c r="CT9" s="619"/>
      <c r="CU9" s="619"/>
      <c r="CV9" s="619"/>
      <c r="CW9" s="619"/>
      <c r="CX9" s="619"/>
      <c r="CY9" s="620"/>
      <c r="CZ9" s="671">
        <v>6</v>
      </c>
      <c r="DA9" s="671"/>
      <c r="DB9" s="671"/>
      <c r="DC9" s="671"/>
      <c r="DD9" s="624">
        <v>63531</v>
      </c>
      <c r="DE9" s="619"/>
      <c r="DF9" s="619"/>
      <c r="DG9" s="619"/>
      <c r="DH9" s="619"/>
      <c r="DI9" s="619"/>
      <c r="DJ9" s="619"/>
      <c r="DK9" s="619"/>
      <c r="DL9" s="619"/>
      <c r="DM9" s="619"/>
      <c r="DN9" s="619"/>
      <c r="DO9" s="619"/>
      <c r="DP9" s="620"/>
      <c r="DQ9" s="624">
        <v>744492</v>
      </c>
      <c r="DR9" s="619"/>
      <c r="DS9" s="619"/>
      <c r="DT9" s="619"/>
      <c r="DU9" s="619"/>
      <c r="DV9" s="619"/>
      <c r="DW9" s="619"/>
      <c r="DX9" s="619"/>
      <c r="DY9" s="619"/>
      <c r="DZ9" s="619"/>
      <c r="EA9" s="619"/>
      <c r="EB9" s="619"/>
      <c r="EC9" s="654"/>
    </row>
    <row r="10" spans="2:143" ht="11.25" customHeight="1" x14ac:dyDescent="0.15">
      <c r="B10" s="615" t="s">
        <v>224</v>
      </c>
      <c r="C10" s="616"/>
      <c r="D10" s="616"/>
      <c r="E10" s="616"/>
      <c r="F10" s="616"/>
      <c r="G10" s="616"/>
      <c r="H10" s="616"/>
      <c r="I10" s="616"/>
      <c r="J10" s="616"/>
      <c r="K10" s="616"/>
      <c r="L10" s="616"/>
      <c r="M10" s="616"/>
      <c r="N10" s="616"/>
      <c r="O10" s="616"/>
      <c r="P10" s="616"/>
      <c r="Q10" s="617"/>
      <c r="R10" s="618">
        <v>501986</v>
      </c>
      <c r="S10" s="619"/>
      <c r="T10" s="619"/>
      <c r="U10" s="619"/>
      <c r="V10" s="619"/>
      <c r="W10" s="619"/>
      <c r="X10" s="619"/>
      <c r="Y10" s="620"/>
      <c r="Z10" s="671">
        <v>3.2</v>
      </c>
      <c r="AA10" s="671"/>
      <c r="AB10" s="671"/>
      <c r="AC10" s="671"/>
      <c r="AD10" s="672">
        <v>501986</v>
      </c>
      <c r="AE10" s="672"/>
      <c r="AF10" s="672"/>
      <c r="AG10" s="672"/>
      <c r="AH10" s="672"/>
      <c r="AI10" s="672"/>
      <c r="AJ10" s="672"/>
      <c r="AK10" s="672"/>
      <c r="AL10" s="641">
        <v>5.0999999999999996</v>
      </c>
      <c r="AM10" s="673"/>
      <c r="AN10" s="673"/>
      <c r="AO10" s="674"/>
      <c r="AP10" s="615" t="s">
        <v>225</v>
      </c>
      <c r="AQ10" s="616"/>
      <c r="AR10" s="616"/>
      <c r="AS10" s="616"/>
      <c r="AT10" s="616"/>
      <c r="AU10" s="616"/>
      <c r="AV10" s="616"/>
      <c r="AW10" s="616"/>
      <c r="AX10" s="616"/>
      <c r="AY10" s="616"/>
      <c r="AZ10" s="616"/>
      <c r="BA10" s="616"/>
      <c r="BB10" s="616"/>
      <c r="BC10" s="616"/>
      <c r="BD10" s="616"/>
      <c r="BE10" s="616"/>
      <c r="BF10" s="617"/>
      <c r="BG10" s="618">
        <v>49103</v>
      </c>
      <c r="BH10" s="619"/>
      <c r="BI10" s="619"/>
      <c r="BJ10" s="619"/>
      <c r="BK10" s="619"/>
      <c r="BL10" s="619"/>
      <c r="BM10" s="619"/>
      <c r="BN10" s="620"/>
      <c r="BO10" s="671">
        <v>1.9</v>
      </c>
      <c r="BP10" s="671"/>
      <c r="BQ10" s="671"/>
      <c r="BR10" s="671"/>
      <c r="BS10" s="624" t="s">
        <v>109</v>
      </c>
      <c r="BT10" s="619"/>
      <c r="BU10" s="619"/>
      <c r="BV10" s="619"/>
      <c r="BW10" s="619"/>
      <c r="BX10" s="619"/>
      <c r="BY10" s="619"/>
      <c r="BZ10" s="619"/>
      <c r="CA10" s="619"/>
      <c r="CB10" s="654"/>
      <c r="CD10" s="655" t="s">
        <v>226</v>
      </c>
      <c r="CE10" s="652"/>
      <c r="CF10" s="652"/>
      <c r="CG10" s="652"/>
      <c r="CH10" s="652"/>
      <c r="CI10" s="652"/>
      <c r="CJ10" s="652"/>
      <c r="CK10" s="652"/>
      <c r="CL10" s="652"/>
      <c r="CM10" s="652"/>
      <c r="CN10" s="652"/>
      <c r="CO10" s="652"/>
      <c r="CP10" s="652"/>
      <c r="CQ10" s="653"/>
      <c r="CR10" s="618">
        <v>36987</v>
      </c>
      <c r="CS10" s="619"/>
      <c r="CT10" s="619"/>
      <c r="CU10" s="619"/>
      <c r="CV10" s="619"/>
      <c r="CW10" s="619"/>
      <c r="CX10" s="619"/>
      <c r="CY10" s="620"/>
      <c r="CZ10" s="671">
        <v>0.3</v>
      </c>
      <c r="DA10" s="671"/>
      <c r="DB10" s="671"/>
      <c r="DC10" s="671"/>
      <c r="DD10" s="624" t="s">
        <v>109</v>
      </c>
      <c r="DE10" s="619"/>
      <c r="DF10" s="619"/>
      <c r="DG10" s="619"/>
      <c r="DH10" s="619"/>
      <c r="DI10" s="619"/>
      <c r="DJ10" s="619"/>
      <c r="DK10" s="619"/>
      <c r="DL10" s="619"/>
      <c r="DM10" s="619"/>
      <c r="DN10" s="619"/>
      <c r="DO10" s="619"/>
      <c r="DP10" s="620"/>
      <c r="DQ10" s="624">
        <v>8267</v>
      </c>
      <c r="DR10" s="619"/>
      <c r="DS10" s="619"/>
      <c r="DT10" s="619"/>
      <c r="DU10" s="619"/>
      <c r="DV10" s="619"/>
      <c r="DW10" s="619"/>
      <c r="DX10" s="619"/>
      <c r="DY10" s="619"/>
      <c r="DZ10" s="619"/>
      <c r="EA10" s="619"/>
      <c r="EB10" s="619"/>
      <c r="EC10" s="654"/>
    </row>
    <row r="11" spans="2:143" ht="11.25" customHeight="1" x14ac:dyDescent="0.15">
      <c r="B11" s="615" t="s">
        <v>227</v>
      </c>
      <c r="C11" s="616"/>
      <c r="D11" s="616"/>
      <c r="E11" s="616"/>
      <c r="F11" s="616"/>
      <c r="G11" s="616"/>
      <c r="H11" s="616"/>
      <c r="I11" s="616"/>
      <c r="J11" s="616"/>
      <c r="K11" s="616"/>
      <c r="L11" s="616"/>
      <c r="M11" s="616"/>
      <c r="N11" s="616"/>
      <c r="O11" s="616"/>
      <c r="P11" s="616"/>
      <c r="Q11" s="617"/>
      <c r="R11" s="618" t="s">
        <v>109</v>
      </c>
      <c r="S11" s="619"/>
      <c r="T11" s="619"/>
      <c r="U11" s="619"/>
      <c r="V11" s="619"/>
      <c r="W11" s="619"/>
      <c r="X11" s="619"/>
      <c r="Y11" s="620"/>
      <c r="Z11" s="671" t="s">
        <v>109</v>
      </c>
      <c r="AA11" s="671"/>
      <c r="AB11" s="671"/>
      <c r="AC11" s="671"/>
      <c r="AD11" s="672" t="s">
        <v>109</v>
      </c>
      <c r="AE11" s="672"/>
      <c r="AF11" s="672"/>
      <c r="AG11" s="672"/>
      <c r="AH11" s="672"/>
      <c r="AI11" s="672"/>
      <c r="AJ11" s="672"/>
      <c r="AK11" s="672"/>
      <c r="AL11" s="641" t="s">
        <v>109</v>
      </c>
      <c r="AM11" s="673"/>
      <c r="AN11" s="673"/>
      <c r="AO11" s="674"/>
      <c r="AP11" s="615" t="s">
        <v>228</v>
      </c>
      <c r="AQ11" s="616"/>
      <c r="AR11" s="616"/>
      <c r="AS11" s="616"/>
      <c r="AT11" s="616"/>
      <c r="AU11" s="616"/>
      <c r="AV11" s="616"/>
      <c r="AW11" s="616"/>
      <c r="AX11" s="616"/>
      <c r="AY11" s="616"/>
      <c r="AZ11" s="616"/>
      <c r="BA11" s="616"/>
      <c r="BB11" s="616"/>
      <c r="BC11" s="616"/>
      <c r="BD11" s="616"/>
      <c r="BE11" s="616"/>
      <c r="BF11" s="617"/>
      <c r="BG11" s="618">
        <v>90449</v>
      </c>
      <c r="BH11" s="619"/>
      <c r="BI11" s="619"/>
      <c r="BJ11" s="619"/>
      <c r="BK11" s="619"/>
      <c r="BL11" s="619"/>
      <c r="BM11" s="619"/>
      <c r="BN11" s="620"/>
      <c r="BO11" s="671">
        <v>3.5</v>
      </c>
      <c r="BP11" s="671"/>
      <c r="BQ11" s="671"/>
      <c r="BR11" s="671"/>
      <c r="BS11" s="624" t="s">
        <v>109</v>
      </c>
      <c r="BT11" s="619"/>
      <c r="BU11" s="619"/>
      <c r="BV11" s="619"/>
      <c r="BW11" s="619"/>
      <c r="BX11" s="619"/>
      <c r="BY11" s="619"/>
      <c r="BZ11" s="619"/>
      <c r="CA11" s="619"/>
      <c r="CB11" s="654"/>
      <c r="CD11" s="655" t="s">
        <v>229</v>
      </c>
      <c r="CE11" s="652"/>
      <c r="CF11" s="652"/>
      <c r="CG11" s="652"/>
      <c r="CH11" s="652"/>
      <c r="CI11" s="652"/>
      <c r="CJ11" s="652"/>
      <c r="CK11" s="652"/>
      <c r="CL11" s="652"/>
      <c r="CM11" s="652"/>
      <c r="CN11" s="652"/>
      <c r="CO11" s="652"/>
      <c r="CP11" s="652"/>
      <c r="CQ11" s="653"/>
      <c r="CR11" s="618">
        <v>749618</v>
      </c>
      <c r="CS11" s="619"/>
      <c r="CT11" s="619"/>
      <c r="CU11" s="619"/>
      <c r="CV11" s="619"/>
      <c r="CW11" s="619"/>
      <c r="CX11" s="619"/>
      <c r="CY11" s="620"/>
      <c r="CZ11" s="671">
        <v>5.0999999999999996</v>
      </c>
      <c r="DA11" s="671"/>
      <c r="DB11" s="671"/>
      <c r="DC11" s="671"/>
      <c r="DD11" s="624">
        <v>220143</v>
      </c>
      <c r="DE11" s="619"/>
      <c r="DF11" s="619"/>
      <c r="DG11" s="619"/>
      <c r="DH11" s="619"/>
      <c r="DI11" s="619"/>
      <c r="DJ11" s="619"/>
      <c r="DK11" s="619"/>
      <c r="DL11" s="619"/>
      <c r="DM11" s="619"/>
      <c r="DN11" s="619"/>
      <c r="DO11" s="619"/>
      <c r="DP11" s="620"/>
      <c r="DQ11" s="624">
        <v>452703</v>
      </c>
      <c r="DR11" s="619"/>
      <c r="DS11" s="619"/>
      <c r="DT11" s="619"/>
      <c r="DU11" s="619"/>
      <c r="DV11" s="619"/>
      <c r="DW11" s="619"/>
      <c r="DX11" s="619"/>
      <c r="DY11" s="619"/>
      <c r="DZ11" s="619"/>
      <c r="EA11" s="619"/>
      <c r="EB11" s="619"/>
      <c r="EC11" s="654"/>
    </row>
    <row r="12" spans="2:143" ht="11.25" customHeight="1" x14ac:dyDescent="0.15">
      <c r="B12" s="615" t="s">
        <v>230</v>
      </c>
      <c r="C12" s="616"/>
      <c r="D12" s="616"/>
      <c r="E12" s="616"/>
      <c r="F12" s="616"/>
      <c r="G12" s="616"/>
      <c r="H12" s="616"/>
      <c r="I12" s="616"/>
      <c r="J12" s="616"/>
      <c r="K12" s="616"/>
      <c r="L12" s="616"/>
      <c r="M12" s="616"/>
      <c r="N12" s="616"/>
      <c r="O12" s="616"/>
      <c r="P12" s="616"/>
      <c r="Q12" s="617"/>
      <c r="R12" s="618" t="s">
        <v>109</v>
      </c>
      <c r="S12" s="619"/>
      <c r="T12" s="619"/>
      <c r="U12" s="619"/>
      <c r="V12" s="619"/>
      <c r="W12" s="619"/>
      <c r="X12" s="619"/>
      <c r="Y12" s="620"/>
      <c r="Z12" s="671" t="s">
        <v>109</v>
      </c>
      <c r="AA12" s="671"/>
      <c r="AB12" s="671"/>
      <c r="AC12" s="671"/>
      <c r="AD12" s="672" t="s">
        <v>109</v>
      </c>
      <c r="AE12" s="672"/>
      <c r="AF12" s="672"/>
      <c r="AG12" s="672"/>
      <c r="AH12" s="672"/>
      <c r="AI12" s="672"/>
      <c r="AJ12" s="672"/>
      <c r="AK12" s="672"/>
      <c r="AL12" s="641" t="s">
        <v>109</v>
      </c>
      <c r="AM12" s="673"/>
      <c r="AN12" s="673"/>
      <c r="AO12" s="674"/>
      <c r="AP12" s="615" t="s">
        <v>231</v>
      </c>
      <c r="AQ12" s="616"/>
      <c r="AR12" s="616"/>
      <c r="AS12" s="616"/>
      <c r="AT12" s="616"/>
      <c r="AU12" s="616"/>
      <c r="AV12" s="616"/>
      <c r="AW12" s="616"/>
      <c r="AX12" s="616"/>
      <c r="AY12" s="616"/>
      <c r="AZ12" s="616"/>
      <c r="BA12" s="616"/>
      <c r="BB12" s="616"/>
      <c r="BC12" s="616"/>
      <c r="BD12" s="616"/>
      <c r="BE12" s="616"/>
      <c r="BF12" s="617"/>
      <c r="BG12" s="618">
        <v>1161651</v>
      </c>
      <c r="BH12" s="619"/>
      <c r="BI12" s="619"/>
      <c r="BJ12" s="619"/>
      <c r="BK12" s="619"/>
      <c r="BL12" s="619"/>
      <c r="BM12" s="619"/>
      <c r="BN12" s="620"/>
      <c r="BO12" s="671">
        <v>45.4</v>
      </c>
      <c r="BP12" s="671"/>
      <c r="BQ12" s="671"/>
      <c r="BR12" s="671"/>
      <c r="BS12" s="624" t="s">
        <v>109</v>
      </c>
      <c r="BT12" s="619"/>
      <c r="BU12" s="619"/>
      <c r="BV12" s="619"/>
      <c r="BW12" s="619"/>
      <c r="BX12" s="619"/>
      <c r="BY12" s="619"/>
      <c r="BZ12" s="619"/>
      <c r="CA12" s="619"/>
      <c r="CB12" s="654"/>
      <c r="CD12" s="655" t="s">
        <v>232</v>
      </c>
      <c r="CE12" s="652"/>
      <c r="CF12" s="652"/>
      <c r="CG12" s="652"/>
      <c r="CH12" s="652"/>
      <c r="CI12" s="652"/>
      <c r="CJ12" s="652"/>
      <c r="CK12" s="652"/>
      <c r="CL12" s="652"/>
      <c r="CM12" s="652"/>
      <c r="CN12" s="652"/>
      <c r="CO12" s="652"/>
      <c r="CP12" s="652"/>
      <c r="CQ12" s="653"/>
      <c r="CR12" s="618">
        <v>232201</v>
      </c>
      <c r="CS12" s="619"/>
      <c r="CT12" s="619"/>
      <c r="CU12" s="619"/>
      <c r="CV12" s="619"/>
      <c r="CW12" s="619"/>
      <c r="CX12" s="619"/>
      <c r="CY12" s="620"/>
      <c r="CZ12" s="671">
        <v>1.6</v>
      </c>
      <c r="DA12" s="671"/>
      <c r="DB12" s="671"/>
      <c r="DC12" s="671"/>
      <c r="DD12" s="624">
        <v>4172</v>
      </c>
      <c r="DE12" s="619"/>
      <c r="DF12" s="619"/>
      <c r="DG12" s="619"/>
      <c r="DH12" s="619"/>
      <c r="DI12" s="619"/>
      <c r="DJ12" s="619"/>
      <c r="DK12" s="619"/>
      <c r="DL12" s="619"/>
      <c r="DM12" s="619"/>
      <c r="DN12" s="619"/>
      <c r="DO12" s="619"/>
      <c r="DP12" s="620"/>
      <c r="DQ12" s="624">
        <v>216460</v>
      </c>
      <c r="DR12" s="619"/>
      <c r="DS12" s="619"/>
      <c r="DT12" s="619"/>
      <c r="DU12" s="619"/>
      <c r="DV12" s="619"/>
      <c r="DW12" s="619"/>
      <c r="DX12" s="619"/>
      <c r="DY12" s="619"/>
      <c r="DZ12" s="619"/>
      <c r="EA12" s="619"/>
      <c r="EB12" s="619"/>
      <c r="EC12" s="654"/>
    </row>
    <row r="13" spans="2:143" ht="11.25" customHeight="1" x14ac:dyDescent="0.15">
      <c r="B13" s="615" t="s">
        <v>233</v>
      </c>
      <c r="C13" s="616"/>
      <c r="D13" s="616"/>
      <c r="E13" s="616"/>
      <c r="F13" s="616"/>
      <c r="G13" s="616"/>
      <c r="H13" s="616"/>
      <c r="I13" s="616"/>
      <c r="J13" s="616"/>
      <c r="K13" s="616"/>
      <c r="L13" s="616"/>
      <c r="M13" s="616"/>
      <c r="N13" s="616"/>
      <c r="O13" s="616"/>
      <c r="P13" s="616"/>
      <c r="Q13" s="617"/>
      <c r="R13" s="618">
        <v>21891</v>
      </c>
      <c r="S13" s="619"/>
      <c r="T13" s="619"/>
      <c r="U13" s="619"/>
      <c r="V13" s="619"/>
      <c r="W13" s="619"/>
      <c r="X13" s="619"/>
      <c r="Y13" s="620"/>
      <c r="Z13" s="671">
        <v>0.1</v>
      </c>
      <c r="AA13" s="671"/>
      <c r="AB13" s="671"/>
      <c r="AC13" s="671"/>
      <c r="AD13" s="672">
        <v>21891</v>
      </c>
      <c r="AE13" s="672"/>
      <c r="AF13" s="672"/>
      <c r="AG13" s="672"/>
      <c r="AH13" s="672"/>
      <c r="AI13" s="672"/>
      <c r="AJ13" s="672"/>
      <c r="AK13" s="672"/>
      <c r="AL13" s="641">
        <v>0.2</v>
      </c>
      <c r="AM13" s="673"/>
      <c r="AN13" s="673"/>
      <c r="AO13" s="674"/>
      <c r="AP13" s="615" t="s">
        <v>234</v>
      </c>
      <c r="AQ13" s="616"/>
      <c r="AR13" s="616"/>
      <c r="AS13" s="616"/>
      <c r="AT13" s="616"/>
      <c r="AU13" s="616"/>
      <c r="AV13" s="616"/>
      <c r="AW13" s="616"/>
      <c r="AX13" s="616"/>
      <c r="AY13" s="616"/>
      <c r="AZ13" s="616"/>
      <c r="BA13" s="616"/>
      <c r="BB13" s="616"/>
      <c r="BC13" s="616"/>
      <c r="BD13" s="616"/>
      <c r="BE13" s="616"/>
      <c r="BF13" s="617"/>
      <c r="BG13" s="618">
        <v>1152140</v>
      </c>
      <c r="BH13" s="619"/>
      <c r="BI13" s="619"/>
      <c r="BJ13" s="619"/>
      <c r="BK13" s="619"/>
      <c r="BL13" s="619"/>
      <c r="BM13" s="619"/>
      <c r="BN13" s="620"/>
      <c r="BO13" s="671">
        <v>45</v>
      </c>
      <c r="BP13" s="671"/>
      <c r="BQ13" s="671"/>
      <c r="BR13" s="671"/>
      <c r="BS13" s="624" t="s">
        <v>109</v>
      </c>
      <c r="BT13" s="619"/>
      <c r="BU13" s="619"/>
      <c r="BV13" s="619"/>
      <c r="BW13" s="619"/>
      <c r="BX13" s="619"/>
      <c r="BY13" s="619"/>
      <c r="BZ13" s="619"/>
      <c r="CA13" s="619"/>
      <c r="CB13" s="654"/>
      <c r="CD13" s="655" t="s">
        <v>235</v>
      </c>
      <c r="CE13" s="652"/>
      <c r="CF13" s="652"/>
      <c r="CG13" s="652"/>
      <c r="CH13" s="652"/>
      <c r="CI13" s="652"/>
      <c r="CJ13" s="652"/>
      <c r="CK13" s="652"/>
      <c r="CL13" s="652"/>
      <c r="CM13" s="652"/>
      <c r="CN13" s="652"/>
      <c r="CO13" s="652"/>
      <c r="CP13" s="652"/>
      <c r="CQ13" s="653"/>
      <c r="CR13" s="618">
        <v>1825872</v>
      </c>
      <c r="CS13" s="619"/>
      <c r="CT13" s="619"/>
      <c r="CU13" s="619"/>
      <c r="CV13" s="619"/>
      <c r="CW13" s="619"/>
      <c r="CX13" s="619"/>
      <c r="CY13" s="620"/>
      <c r="CZ13" s="671">
        <v>12.3</v>
      </c>
      <c r="DA13" s="671"/>
      <c r="DB13" s="671"/>
      <c r="DC13" s="671"/>
      <c r="DD13" s="624">
        <v>452438</v>
      </c>
      <c r="DE13" s="619"/>
      <c r="DF13" s="619"/>
      <c r="DG13" s="619"/>
      <c r="DH13" s="619"/>
      <c r="DI13" s="619"/>
      <c r="DJ13" s="619"/>
      <c r="DK13" s="619"/>
      <c r="DL13" s="619"/>
      <c r="DM13" s="619"/>
      <c r="DN13" s="619"/>
      <c r="DO13" s="619"/>
      <c r="DP13" s="620"/>
      <c r="DQ13" s="624">
        <v>1410567</v>
      </c>
      <c r="DR13" s="619"/>
      <c r="DS13" s="619"/>
      <c r="DT13" s="619"/>
      <c r="DU13" s="619"/>
      <c r="DV13" s="619"/>
      <c r="DW13" s="619"/>
      <c r="DX13" s="619"/>
      <c r="DY13" s="619"/>
      <c r="DZ13" s="619"/>
      <c r="EA13" s="619"/>
      <c r="EB13" s="619"/>
      <c r="EC13" s="654"/>
    </row>
    <row r="14" spans="2:143" ht="11.25" customHeight="1" x14ac:dyDescent="0.15">
      <c r="B14" s="615" t="s">
        <v>236</v>
      </c>
      <c r="C14" s="616"/>
      <c r="D14" s="616"/>
      <c r="E14" s="616"/>
      <c r="F14" s="616"/>
      <c r="G14" s="616"/>
      <c r="H14" s="616"/>
      <c r="I14" s="616"/>
      <c r="J14" s="616"/>
      <c r="K14" s="616"/>
      <c r="L14" s="616"/>
      <c r="M14" s="616"/>
      <c r="N14" s="616"/>
      <c r="O14" s="616"/>
      <c r="P14" s="616"/>
      <c r="Q14" s="617"/>
      <c r="R14" s="618" t="s">
        <v>109</v>
      </c>
      <c r="S14" s="619"/>
      <c r="T14" s="619"/>
      <c r="U14" s="619"/>
      <c r="V14" s="619"/>
      <c r="W14" s="619"/>
      <c r="X14" s="619"/>
      <c r="Y14" s="620"/>
      <c r="Z14" s="671" t="s">
        <v>109</v>
      </c>
      <c r="AA14" s="671"/>
      <c r="AB14" s="671"/>
      <c r="AC14" s="671"/>
      <c r="AD14" s="672" t="s">
        <v>109</v>
      </c>
      <c r="AE14" s="672"/>
      <c r="AF14" s="672"/>
      <c r="AG14" s="672"/>
      <c r="AH14" s="672"/>
      <c r="AI14" s="672"/>
      <c r="AJ14" s="672"/>
      <c r="AK14" s="672"/>
      <c r="AL14" s="641" t="s">
        <v>109</v>
      </c>
      <c r="AM14" s="673"/>
      <c r="AN14" s="673"/>
      <c r="AO14" s="674"/>
      <c r="AP14" s="615" t="s">
        <v>237</v>
      </c>
      <c r="AQ14" s="616"/>
      <c r="AR14" s="616"/>
      <c r="AS14" s="616"/>
      <c r="AT14" s="616"/>
      <c r="AU14" s="616"/>
      <c r="AV14" s="616"/>
      <c r="AW14" s="616"/>
      <c r="AX14" s="616"/>
      <c r="AY14" s="616"/>
      <c r="AZ14" s="616"/>
      <c r="BA14" s="616"/>
      <c r="BB14" s="616"/>
      <c r="BC14" s="616"/>
      <c r="BD14" s="616"/>
      <c r="BE14" s="616"/>
      <c r="BF14" s="617"/>
      <c r="BG14" s="618">
        <v>63772</v>
      </c>
      <c r="BH14" s="619"/>
      <c r="BI14" s="619"/>
      <c r="BJ14" s="619"/>
      <c r="BK14" s="619"/>
      <c r="BL14" s="619"/>
      <c r="BM14" s="619"/>
      <c r="BN14" s="620"/>
      <c r="BO14" s="671">
        <v>2.5</v>
      </c>
      <c r="BP14" s="671"/>
      <c r="BQ14" s="671"/>
      <c r="BR14" s="671"/>
      <c r="BS14" s="624" t="s">
        <v>109</v>
      </c>
      <c r="BT14" s="619"/>
      <c r="BU14" s="619"/>
      <c r="BV14" s="619"/>
      <c r="BW14" s="619"/>
      <c r="BX14" s="619"/>
      <c r="BY14" s="619"/>
      <c r="BZ14" s="619"/>
      <c r="CA14" s="619"/>
      <c r="CB14" s="654"/>
      <c r="CD14" s="655" t="s">
        <v>238</v>
      </c>
      <c r="CE14" s="652"/>
      <c r="CF14" s="652"/>
      <c r="CG14" s="652"/>
      <c r="CH14" s="652"/>
      <c r="CI14" s="652"/>
      <c r="CJ14" s="652"/>
      <c r="CK14" s="652"/>
      <c r="CL14" s="652"/>
      <c r="CM14" s="652"/>
      <c r="CN14" s="652"/>
      <c r="CO14" s="652"/>
      <c r="CP14" s="652"/>
      <c r="CQ14" s="653"/>
      <c r="CR14" s="618">
        <v>728811</v>
      </c>
      <c r="CS14" s="619"/>
      <c r="CT14" s="619"/>
      <c r="CU14" s="619"/>
      <c r="CV14" s="619"/>
      <c r="CW14" s="619"/>
      <c r="CX14" s="619"/>
      <c r="CY14" s="620"/>
      <c r="CZ14" s="671">
        <v>4.9000000000000004</v>
      </c>
      <c r="DA14" s="671"/>
      <c r="DB14" s="671"/>
      <c r="DC14" s="671"/>
      <c r="DD14" s="624">
        <v>163260</v>
      </c>
      <c r="DE14" s="619"/>
      <c r="DF14" s="619"/>
      <c r="DG14" s="619"/>
      <c r="DH14" s="619"/>
      <c r="DI14" s="619"/>
      <c r="DJ14" s="619"/>
      <c r="DK14" s="619"/>
      <c r="DL14" s="619"/>
      <c r="DM14" s="619"/>
      <c r="DN14" s="619"/>
      <c r="DO14" s="619"/>
      <c r="DP14" s="620"/>
      <c r="DQ14" s="624">
        <v>587081</v>
      </c>
      <c r="DR14" s="619"/>
      <c r="DS14" s="619"/>
      <c r="DT14" s="619"/>
      <c r="DU14" s="619"/>
      <c r="DV14" s="619"/>
      <c r="DW14" s="619"/>
      <c r="DX14" s="619"/>
      <c r="DY14" s="619"/>
      <c r="DZ14" s="619"/>
      <c r="EA14" s="619"/>
      <c r="EB14" s="619"/>
      <c r="EC14" s="654"/>
    </row>
    <row r="15" spans="2:143" ht="11.25" customHeight="1" x14ac:dyDescent="0.15">
      <c r="B15" s="615" t="s">
        <v>239</v>
      </c>
      <c r="C15" s="616"/>
      <c r="D15" s="616"/>
      <c r="E15" s="616"/>
      <c r="F15" s="616"/>
      <c r="G15" s="616"/>
      <c r="H15" s="616"/>
      <c r="I15" s="616"/>
      <c r="J15" s="616"/>
      <c r="K15" s="616"/>
      <c r="L15" s="616"/>
      <c r="M15" s="616"/>
      <c r="N15" s="616"/>
      <c r="O15" s="616"/>
      <c r="P15" s="616"/>
      <c r="Q15" s="617"/>
      <c r="R15" s="618">
        <v>6918</v>
      </c>
      <c r="S15" s="619"/>
      <c r="T15" s="619"/>
      <c r="U15" s="619"/>
      <c r="V15" s="619"/>
      <c r="W15" s="619"/>
      <c r="X15" s="619"/>
      <c r="Y15" s="620"/>
      <c r="Z15" s="671">
        <v>0</v>
      </c>
      <c r="AA15" s="671"/>
      <c r="AB15" s="671"/>
      <c r="AC15" s="671"/>
      <c r="AD15" s="672">
        <v>6918</v>
      </c>
      <c r="AE15" s="672"/>
      <c r="AF15" s="672"/>
      <c r="AG15" s="672"/>
      <c r="AH15" s="672"/>
      <c r="AI15" s="672"/>
      <c r="AJ15" s="672"/>
      <c r="AK15" s="672"/>
      <c r="AL15" s="641">
        <v>0.1</v>
      </c>
      <c r="AM15" s="673"/>
      <c r="AN15" s="673"/>
      <c r="AO15" s="674"/>
      <c r="AP15" s="615" t="s">
        <v>240</v>
      </c>
      <c r="AQ15" s="616"/>
      <c r="AR15" s="616"/>
      <c r="AS15" s="616"/>
      <c r="AT15" s="616"/>
      <c r="AU15" s="616"/>
      <c r="AV15" s="616"/>
      <c r="AW15" s="616"/>
      <c r="AX15" s="616"/>
      <c r="AY15" s="616"/>
      <c r="AZ15" s="616"/>
      <c r="BA15" s="616"/>
      <c r="BB15" s="616"/>
      <c r="BC15" s="616"/>
      <c r="BD15" s="616"/>
      <c r="BE15" s="616"/>
      <c r="BF15" s="617"/>
      <c r="BG15" s="618">
        <v>166613</v>
      </c>
      <c r="BH15" s="619"/>
      <c r="BI15" s="619"/>
      <c r="BJ15" s="619"/>
      <c r="BK15" s="619"/>
      <c r="BL15" s="619"/>
      <c r="BM15" s="619"/>
      <c r="BN15" s="620"/>
      <c r="BO15" s="671">
        <v>6.5</v>
      </c>
      <c r="BP15" s="671"/>
      <c r="BQ15" s="671"/>
      <c r="BR15" s="671"/>
      <c r="BS15" s="624" t="s">
        <v>109</v>
      </c>
      <c r="BT15" s="619"/>
      <c r="BU15" s="619"/>
      <c r="BV15" s="619"/>
      <c r="BW15" s="619"/>
      <c r="BX15" s="619"/>
      <c r="BY15" s="619"/>
      <c r="BZ15" s="619"/>
      <c r="CA15" s="619"/>
      <c r="CB15" s="654"/>
      <c r="CD15" s="655" t="s">
        <v>241</v>
      </c>
      <c r="CE15" s="652"/>
      <c r="CF15" s="652"/>
      <c r="CG15" s="652"/>
      <c r="CH15" s="652"/>
      <c r="CI15" s="652"/>
      <c r="CJ15" s="652"/>
      <c r="CK15" s="652"/>
      <c r="CL15" s="652"/>
      <c r="CM15" s="652"/>
      <c r="CN15" s="652"/>
      <c r="CO15" s="652"/>
      <c r="CP15" s="652"/>
      <c r="CQ15" s="653"/>
      <c r="CR15" s="618">
        <v>1183402</v>
      </c>
      <c r="CS15" s="619"/>
      <c r="CT15" s="619"/>
      <c r="CU15" s="619"/>
      <c r="CV15" s="619"/>
      <c r="CW15" s="619"/>
      <c r="CX15" s="619"/>
      <c r="CY15" s="620"/>
      <c r="CZ15" s="671">
        <v>8</v>
      </c>
      <c r="DA15" s="671"/>
      <c r="DB15" s="671"/>
      <c r="DC15" s="671"/>
      <c r="DD15" s="624">
        <v>319909</v>
      </c>
      <c r="DE15" s="619"/>
      <c r="DF15" s="619"/>
      <c r="DG15" s="619"/>
      <c r="DH15" s="619"/>
      <c r="DI15" s="619"/>
      <c r="DJ15" s="619"/>
      <c r="DK15" s="619"/>
      <c r="DL15" s="619"/>
      <c r="DM15" s="619"/>
      <c r="DN15" s="619"/>
      <c r="DO15" s="619"/>
      <c r="DP15" s="620"/>
      <c r="DQ15" s="624">
        <v>809758</v>
      </c>
      <c r="DR15" s="619"/>
      <c r="DS15" s="619"/>
      <c r="DT15" s="619"/>
      <c r="DU15" s="619"/>
      <c r="DV15" s="619"/>
      <c r="DW15" s="619"/>
      <c r="DX15" s="619"/>
      <c r="DY15" s="619"/>
      <c r="DZ15" s="619"/>
      <c r="EA15" s="619"/>
      <c r="EB15" s="619"/>
      <c r="EC15" s="654"/>
    </row>
    <row r="16" spans="2:143" ht="11.25" customHeight="1" x14ac:dyDescent="0.15">
      <c r="B16" s="615" t="s">
        <v>242</v>
      </c>
      <c r="C16" s="616"/>
      <c r="D16" s="616"/>
      <c r="E16" s="616"/>
      <c r="F16" s="616"/>
      <c r="G16" s="616"/>
      <c r="H16" s="616"/>
      <c r="I16" s="616"/>
      <c r="J16" s="616"/>
      <c r="K16" s="616"/>
      <c r="L16" s="616"/>
      <c r="M16" s="616"/>
      <c r="N16" s="616"/>
      <c r="O16" s="616"/>
      <c r="P16" s="616"/>
      <c r="Q16" s="617"/>
      <c r="R16" s="618">
        <v>7045377</v>
      </c>
      <c r="S16" s="619"/>
      <c r="T16" s="619"/>
      <c r="U16" s="619"/>
      <c r="V16" s="619"/>
      <c r="W16" s="619"/>
      <c r="X16" s="619"/>
      <c r="Y16" s="620"/>
      <c r="Z16" s="671">
        <v>45.3</v>
      </c>
      <c r="AA16" s="671"/>
      <c r="AB16" s="671"/>
      <c r="AC16" s="671"/>
      <c r="AD16" s="672">
        <v>6380023</v>
      </c>
      <c r="AE16" s="672"/>
      <c r="AF16" s="672"/>
      <c r="AG16" s="672"/>
      <c r="AH16" s="672"/>
      <c r="AI16" s="672"/>
      <c r="AJ16" s="672"/>
      <c r="AK16" s="672"/>
      <c r="AL16" s="641">
        <v>64.900000000000006</v>
      </c>
      <c r="AM16" s="673"/>
      <c r="AN16" s="673"/>
      <c r="AO16" s="674"/>
      <c r="AP16" s="615" t="s">
        <v>243</v>
      </c>
      <c r="AQ16" s="616"/>
      <c r="AR16" s="616"/>
      <c r="AS16" s="616"/>
      <c r="AT16" s="616"/>
      <c r="AU16" s="616"/>
      <c r="AV16" s="616"/>
      <c r="AW16" s="616"/>
      <c r="AX16" s="616"/>
      <c r="AY16" s="616"/>
      <c r="AZ16" s="616"/>
      <c r="BA16" s="616"/>
      <c r="BB16" s="616"/>
      <c r="BC16" s="616"/>
      <c r="BD16" s="616"/>
      <c r="BE16" s="616"/>
      <c r="BF16" s="617"/>
      <c r="BG16" s="618" t="s">
        <v>109</v>
      </c>
      <c r="BH16" s="619"/>
      <c r="BI16" s="619"/>
      <c r="BJ16" s="619"/>
      <c r="BK16" s="619"/>
      <c r="BL16" s="619"/>
      <c r="BM16" s="619"/>
      <c r="BN16" s="620"/>
      <c r="BO16" s="671" t="s">
        <v>109</v>
      </c>
      <c r="BP16" s="671"/>
      <c r="BQ16" s="671"/>
      <c r="BR16" s="671"/>
      <c r="BS16" s="624" t="s">
        <v>109</v>
      </c>
      <c r="BT16" s="619"/>
      <c r="BU16" s="619"/>
      <c r="BV16" s="619"/>
      <c r="BW16" s="619"/>
      <c r="BX16" s="619"/>
      <c r="BY16" s="619"/>
      <c r="BZ16" s="619"/>
      <c r="CA16" s="619"/>
      <c r="CB16" s="654"/>
      <c r="CD16" s="655" t="s">
        <v>244</v>
      </c>
      <c r="CE16" s="652"/>
      <c r="CF16" s="652"/>
      <c r="CG16" s="652"/>
      <c r="CH16" s="652"/>
      <c r="CI16" s="652"/>
      <c r="CJ16" s="652"/>
      <c r="CK16" s="652"/>
      <c r="CL16" s="652"/>
      <c r="CM16" s="652"/>
      <c r="CN16" s="652"/>
      <c r="CO16" s="652"/>
      <c r="CP16" s="652"/>
      <c r="CQ16" s="653"/>
      <c r="CR16" s="618">
        <v>20759</v>
      </c>
      <c r="CS16" s="619"/>
      <c r="CT16" s="619"/>
      <c r="CU16" s="619"/>
      <c r="CV16" s="619"/>
      <c r="CW16" s="619"/>
      <c r="CX16" s="619"/>
      <c r="CY16" s="620"/>
      <c r="CZ16" s="671">
        <v>0.1</v>
      </c>
      <c r="DA16" s="671"/>
      <c r="DB16" s="671"/>
      <c r="DC16" s="671"/>
      <c r="DD16" s="624" t="s">
        <v>109</v>
      </c>
      <c r="DE16" s="619"/>
      <c r="DF16" s="619"/>
      <c r="DG16" s="619"/>
      <c r="DH16" s="619"/>
      <c r="DI16" s="619"/>
      <c r="DJ16" s="619"/>
      <c r="DK16" s="619"/>
      <c r="DL16" s="619"/>
      <c r="DM16" s="619"/>
      <c r="DN16" s="619"/>
      <c r="DO16" s="619"/>
      <c r="DP16" s="620"/>
      <c r="DQ16" s="624">
        <v>20759</v>
      </c>
      <c r="DR16" s="619"/>
      <c r="DS16" s="619"/>
      <c r="DT16" s="619"/>
      <c r="DU16" s="619"/>
      <c r="DV16" s="619"/>
      <c r="DW16" s="619"/>
      <c r="DX16" s="619"/>
      <c r="DY16" s="619"/>
      <c r="DZ16" s="619"/>
      <c r="EA16" s="619"/>
      <c r="EB16" s="619"/>
      <c r="EC16" s="654"/>
    </row>
    <row r="17" spans="2:133" ht="11.25" customHeight="1" x14ac:dyDescent="0.15">
      <c r="B17" s="615" t="s">
        <v>245</v>
      </c>
      <c r="C17" s="616"/>
      <c r="D17" s="616"/>
      <c r="E17" s="616"/>
      <c r="F17" s="616"/>
      <c r="G17" s="616"/>
      <c r="H17" s="616"/>
      <c r="I17" s="616"/>
      <c r="J17" s="616"/>
      <c r="K17" s="616"/>
      <c r="L17" s="616"/>
      <c r="M17" s="616"/>
      <c r="N17" s="616"/>
      <c r="O17" s="616"/>
      <c r="P17" s="616"/>
      <c r="Q17" s="617"/>
      <c r="R17" s="618">
        <v>6380023</v>
      </c>
      <c r="S17" s="619"/>
      <c r="T17" s="619"/>
      <c r="U17" s="619"/>
      <c r="V17" s="619"/>
      <c r="W17" s="619"/>
      <c r="X17" s="619"/>
      <c r="Y17" s="620"/>
      <c r="Z17" s="671">
        <v>41</v>
      </c>
      <c r="AA17" s="671"/>
      <c r="AB17" s="671"/>
      <c r="AC17" s="671"/>
      <c r="AD17" s="672">
        <v>6380023</v>
      </c>
      <c r="AE17" s="672"/>
      <c r="AF17" s="672"/>
      <c r="AG17" s="672"/>
      <c r="AH17" s="672"/>
      <c r="AI17" s="672"/>
      <c r="AJ17" s="672"/>
      <c r="AK17" s="672"/>
      <c r="AL17" s="641">
        <v>64.900000000000006</v>
      </c>
      <c r="AM17" s="673"/>
      <c r="AN17" s="673"/>
      <c r="AO17" s="674"/>
      <c r="AP17" s="615" t="s">
        <v>246</v>
      </c>
      <c r="AQ17" s="616"/>
      <c r="AR17" s="616"/>
      <c r="AS17" s="616"/>
      <c r="AT17" s="616"/>
      <c r="AU17" s="616"/>
      <c r="AV17" s="616"/>
      <c r="AW17" s="616"/>
      <c r="AX17" s="616"/>
      <c r="AY17" s="616"/>
      <c r="AZ17" s="616"/>
      <c r="BA17" s="616"/>
      <c r="BB17" s="616"/>
      <c r="BC17" s="616"/>
      <c r="BD17" s="616"/>
      <c r="BE17" s="616"/>
      <c r="BF17" s="617"/>
      <c r="BG17" s="618" t="s">
        <v>109</v>
      </c>
      <c r="BH17" s="619"/>
      <c r="BI17" s="619"/>
      <c r="BJ17" s="619"/>
      <c r="BK17" s="619"/>
      <c r="BL17" s="619"/>
      <c r="BM17" s="619"/>
      <c r="BN17" s="620"/>
      <c r="BO17" s="671" t="s">
        <v>109</v>
      </c>
      <c r="BP17" s="671"/>
      <c r="BQ17" s="671"/>
      <c r="BR17" s="671"/>
      <c r="BS17" s="624" t="s">
        <v>109</v>
      </c>
      <c r="BT17" s="619"/>
      <c r="BU17" s="619"/>
      <c r="BV17" s="619"/>
      <c r="BW17" s="619"/>
      <c r="BX17" s="619"/>
      <c r="BY17" s="619"/>
      <c r="BZ17" s="619"/>
      <c r="CA17" s="619"/>
      <c r="CB17" s="654"/>
      <c r="CD17" s="655" t="s">
        <v>247</v>
      </c>
      <c r="CE17" s="652"/>
      <c r="CF17" s="652"/>
      <c r="CG17" s="652"/>
      <c r="CH17" s="652"/>
      <c r="CI17" s="652"/>
      <c r="CJ17" s="652"/>
      <c r="CK17" s="652"/>
      <c r="CL17" s="652"/>
      <c r="CM17" s="652"/>
      <c r="CN17" s="652"/>
      <c r="CO17" s="652"/>
      <c r="CP17" s="652"/>
      <c r="CQ17" s="653"/>
      <c r="CR17" s="618">
        <v>1904388</v>
      </c>
      <c r="CS17" s="619"/>
      <c r="CT17" s="619"/>
      <c r="CU17" s="619"/>
      <c r="CV17" s="619"/>
      <c r="CW17" s="619"/>
      <c r="CX17" s="619"/>
      <c r="CY17" s="620"/>
      <c r="CZ17" s="671">
        <v>12.9</v>
      </c>
      <c r="DA17" s="671"/>
      <c r="DB17" s="671"/>
      <c r="DC17" s="671"/>
      <c r="DD17" s="624" t="s">
        <v>109</v>
      </c>
      <c r="DE17" s="619"/>
      <c r="DF17" s="619"/>
      <c r="DG17" s="619"/>
      <c r="DH17" s="619"/>
      <c r="DI17" s="619"/>
      <c r="DJ17" s="619"/>
      <c r="DK17" s="619"/>
      <c r="DL17" s="619"/>
      <c r="DM17" s="619"/>
      <c r="DN17" s="619"/>
      <c r="DO17" s="619"/>
      <c r="DP17" s="620"/>
      <c r="DQ17" s="624">
        <v>1811488</v>
      </c>
      <c r="DR17" s="619"/>
      <c r="DS17" s="619"/>
      <c r="DT17" s="619"/>
      <c r="DU17" s="619"/>
      <c r="DV17" s="619"/>
      <c r="DW17" s="619"/>
      <c r="DX17" s="619"/>
      <c r="DY17" s="619"/>
      <c r="DZ17" s="619"/>
      <c r="EA17" s="619"/>
      <c r="EB17" s="619"/>
      <c r="EC17" s="654"/>
    </row>
    <row r="18" spans="2:133" ht="11.25" customHeight="1" x14ac:dyDescent="0.15">
      <c r="B18" s="615" t="s">
        <v>248</v>
      </c>
      <c r="C18" s="616"/>
      <c r="D18" s="616"/>
      <c r="E18" s="616"/>
      <c r="F18" s="616"/>
      <c r="G18" s="616"/>
      <c r="H18" s="616"/>
      <c r="I18" s="616"/>
      <c r="J18" s="616"/>
      <c r="K18" s="616"/>
      <c r="L18" s="616"/>
      <c r="M18" s="616"/>
      <c r="N18" s="616"/>
      <c r="O18" s="616"/>
      <c r="P18" s="616"/>
      <c r="Q18" s="617"/>
      <c r="R18" s="618">
        <v>665351</v>
      </c>
      <c r="S18" s="619"/>
      <c r="T18" s="619"/>
      <c r="U18" s="619"/>
      <c r="V18" s="619"/>
      <c r="W18" s="619"/>
      <c r="X18" s="619"/>
      <c r="Y18" s="620"/>
      <c r="Z18" s="671">
        <v>4.3</v>
      </c>
      <c r="AA18" s="671"/>
      <c r="AB18" s="671"/>
      <c r="AC18" s="671"/>
      <c r="AD18" s="672" t="s">
        <v>109</v>
      </c>
      <c r="AE18" s="672"/>
      <c r="AF18" s="672"/>
      <c r="AG18" s="672"/>
      <c r="AH18" s="672"/>
      <c r="AI18" s="672"/>
      <c r="AJ18" s="672"/>
      <c r="AK18" s="672"/>
      <c r="AL18" s="641" t="s">
        <v>109</v>
      </c>
      <c r="AM18" s="673"/>
      <c r="AN18" s="673"/>
      <c r="AO18" s="674"/>
      <c r="AP18" s="615" t="s">
        <v>249</v>
      </c>
      <c r="AQ18" s="616"/>
      <c r="AR18" s="616"/>
      <c r="AS18" s="616"/>
      <c r="AT18" s="616"/>
      <c r="AU18" s="616"/>
      <c r="AV18" s="616"/>
      <c r="AW18" s="616"/>
      <c r="AX18" s="616"/>
      <c r="AY18" s="616"/>
      <c r="AZ18" s="616"/>
      <c r="BA18" s="616"/>
      <c r="BB18" s="616"/>
      <c r="BC18" s="616"/>
      <c r="BD18" s="616"/>
      <c r="BE18" s="616"/>
      <c r="BF18" s="617"/>
      <c r="BG18" s="618" t="s">
        <v>109</v>
      </c>
      <c r="BH18" s="619"/>
      <c r="BI18" s="619"/>
      <c r="BJ18" s="619"/>
      <c r="BK18" s="619"/>
      <c r="BL18" s="619"/>
      <c r="BM18" s="619"/>
      <c r="BN18" s="620"/>
      <c r="BO18" s="671" t="s">
        <v>109</v>
      </c>
      <c r="BP18" s="671"/>
      <c r="BQ18" s="671"/>
      <c r="BR18" s="671"/>
      <c r="BS18" s="624" t="s">
        <v>109</v>
      </c>
      <c r="BT18" s="619"/>
      <c r="BU18" s="619"/>
      <c r="BV18" s="619"/>
      <c r="BW18" s="619"/>
      <c r="BX18" s="619"/>
      <c r="BY18" s="619"/>
      <c r="BZ18" s="619"/>
      <c r="CA18" s="619"/>
      <c r="CB18" s="654"/>
      <c r="CD18" s="655" t="s">
        <v>250</v>
      </c>
      <c r="CE18" s="652"/>
      <c r="CF18" s="652"/>
      <c r="CG18" s="652"/>
      <c r="CH18" s="652"/>
      <c r="CI18" s="652"/>
      <c r="CJ18" s="652"/>
      <c r="CK18" s="652"/>
      <c r="CL18" s="652"/>
      <c r="CM18" s="652"/>
      <c r="CN18" s="652"/>
      <c r="CO18" s="652"/>
      <c r="CP18" s="652"/>
      <c r="CQ18" s="653"/>
      <c r="CR18" s="618">
        <v>18301</v>
      </c>
      <c r="CS18" s="619"/>
      <c r="CT18" s="619"/>
      <c r="CU18" s="619"/>
      <c r="CV18" s="619"/>
      <c r="CW18" s="619"/>
      <c r="CX18" s="619"/>
      <c r="CY18" s="620"/>
      <c r="CZ18" s="671">
        <v>0.1</v>
      </c>
      <c r="DA18" s="671"/>
      <c r="DB18" s="671"/>
      <c r="DC18" s="671"/>
      <c r="DD18" s="624" t="s">
        <v>109</v>
      </c>
      <c r="DE18" s="619"/>
      <c r="DF18" s="619"/>
      <c r="DG18" s="619"/>
      <c r="DH18" s="619"/>
      <c r="DI18" s="619"/>
      <c r="DJ18" s="619"/>
      <c r="DK18" s="619"/>
      <c r="DL18" s="619"/>
      <c r="DM18" s="619"/>
      <c r="DN18" s="619"/>
      <c r="DO18" s="619"/>
      <c r="DP18" s="620"/>
      <c r="DQ18" s="624">
        <v>18301</v>
      </c>
      <c r="DR18" s="619"/>
      <c r="DS18" s="619"/>
      <c r="DT18" s="619"/>
      <c r="DU18" s="619"/>
      <c r="DV18" s="619"/>
      <c r="DW18" s="619"/>
      <c r="DX18" s="619"/>
      <c r="DY18" s="619"/>
      <c r="DZ18" s="619"/>
      <c r="EA18" s="619"/>
      <c r="EB18" s="619"/>
      <c r="EC18" s="654"/>
    </row>
    <row r="19" spans="2:133" ht="11.25" customHeight="1" x14ac:dyDescent="0.15">
      <c r="B19" s="615" t="s">
        <v>251</v>
      </c>
      <c r="C19" s="616"/>
      <c r="D19" s="616"/>
      <c r="E19" s="616"/>
      <c r="F19" s="616"/>
      <c r="G19" s="616"/>
      <c r="H19" s="616"/>
      <c r="I19" s="616"/>
      <c r="J19" s="616"/>
      <c r="K19" s="616"/>
      <c r="L19" s="616"/>
      <c r="M19" s="616"/>
      <c r="N19" s="616"/>
      <c r="O19" s="616"/>
      <c r="P19" s="616"/>
      <c r="Q19" s="617"/>
      <c r="R19" s="618">
        <v>3</v>
      </c>
      <c r="S19" s="619"/>
      <c r="T19" s="619"/>
      <c r="U19" s="619"/>
      <c r="V19" s="619"/>
      <c r="W19" s="619"/>
      <c r="X19" s="619"/>
      <c r="Y19" s="620"/>
      <c r="Z19" s="671">
        <v>0</v>
      </c>
      <c r="AA19" s="671"/>
      <c r="AB19" s="671"/>
      <c r="AC19" s="671"/>
      <c r="AD19" s="672" t="s">
        <v>109</v>
      </c>
      <c r="AE19" s="672"/>
      <c r="AF19" s="672"/>
      <c r="AG19" s="672"/>
      <c r="AH19" s="672"/>
      <c r="AI19" s="672"/>
      <c r="AJ19" s="672"/>
      <c r="AK19" s="672"/>
      <c r="AL19" s="641" t="s">
        <v>109</v>
      </c>
      <c r="AM19" s="673"/>
      <c r="AN19" s="673"/>
      <c r="AO19" s="674"/>
      <c r="AP19" s="615" t="s">
        <v>252</v>
      </c>
      <c r="AQ19" s="616"/>
      <c r="AR19" s="616"/>
      <c r="AS19" s="616"/>
      <c r="AT19" s="616"/>
      <c r="AU19" s="616"/>
      <c r="AV19" s="616"/>
      <c r="AW19" s="616"/>
      <c r="AX19" s="616"/>
      <c r="AY19" s="616"/>
      <c r="AZ19" s="616"/>
      <c r="BA19" s="616"/>
      <c r="BB19" s="616"/>
      <c r="BC19" s="616"/>
      <c r="BD19" s="616"/>
      <c r="BE19" s="616"/>
      <c r="BF19" s="617"/>
      <c r="BG19" s="618">
        <v>5527</v>
      </c>
      <c r="BH19" s="619"/>
      <c r="BI19" s="619"/>
      <c r="BJ19" s="619"/>
      <c r="BK19" s="619"/>
      <c r="BL19" s="619"/>
      <c r="BM19" s="619"/>
      <c r="BN19" s="620"/>
      <c r="BO19" s="671">
        <v>0.2</v>
      </c>
      <c r="BP19" s="671"/>
      <c r="BQ19" s="671"/>
      <c r="BR19" s="671"/>
      <c r="BS19" s="624" t="s">
        <v>109</v>
      </c>
      <c r="BT19" s="619"/>
      <c r="BU19" s="619"/>
      <c r="BV19" s="619"/>
      <c r="BW19" s="619"/>
      <c r="BX19" s="619"/>
      <c r="BY19" s="619"/>
      <c r="BZ19" s="619"/>
      <c r="CA19" s="619"/>
      <c r="CB19" s="654"/>
      <c r="CD19" s="655" t="s">
        <v>253</v>
      </c>
      <c r="CE19" s="652"/>
      <c r="CF19" s="652"/>
      <c r="CG19" s="652"/>
      <c r="CH19" s="652"/>
      <c r="CI19" s="652"/>
      <c r="CJ19" s="652"/>
      <c r="CK19" s="652"/>
      <c r="CL19" s="652"/>
      <c r="CM19" s="652"/>
      <c r="CN19" s="652"/>
      <c r="CO19" s="652"/>
      <c r="CP19" s="652"/>
      <c r="CQ19" s="653"/>
      <c r="CR19" s="618" t="s">
        <v>109</v>
      </c>
      <c r="CS19" s="619"/>
      <c r="CT19" s="619"/>
      <c r="CU19" s="619"/>
      <c r="CV19" s="619"/>
      <c r="CW19" s="619"/>
      <c r="CX19" s="619"/>
      <c r="CY19" s="620"/>
      <c r="CZ19" s="671" t="s">
        <v>109</v>
      </c>
      <c r="DA19" s="671"/>
      <c r="DB19" s="671"/>
      <c r="DC19" s="671"/>
      <c r="DD19" s="624" t="s">
        <v>109</v>
      </c>
      <c r="DE19" s="619"/>
      <c r="DF19" s="619"/>
      <c r="DG19" s="619"/>
      <c r="DH19" s="619"/>
      <c r="DI19" s="619"/>
      <c r="DJ19" s="619"/>
      <c r="DK19" s="619"/>
      <c r="DL19" s="619"/>
      <c r="DM19" s="619"/>
      <c r="DN19" s="619"/>
      <c r="DO19" s="619"/>
      <c r="DP19" s="620"/>
      <c r="DQ19" s="624" t="s">
        <v>109</v>
      </c>
      <c r="DR19" s="619"/>
      <c r="DS19" s="619"/>
      <c r="DT19" s="619"/>
      <c r="DU19" s="619"/>
      <c r="DV19" s="619"/>
      <c r="DW19" s="619"/>
      <c r="DX19" s="619"/>
      <c r="DY19" s="619"/>
      <c r="DZ19" s="619"/>
      <c r="EA19" s="619"/>
      <c r="EB19" s="619"/>
      <c r="EC19" s="654"/>
    </row>
    <row r="20" spans="2:133" ht="11.25" customHeight="1" x14ac:dyDescent="0.15">
      <c r="B20" s="615" t="s">
        <v>254</v>
      </c>
      <c r="C20" s="616"/>
      <c r="D20" s="616"/>
      <c r="E20" s="616"/>
      <c r="F20" s="616"/>
      <c r="G20" s="616"/>
      <c r="H20" s="616"/>
      <c r="I20" s="616"/>
      <c r="J20" s="616"/>
      <c r="K20" s="616"/>
      <c r="L20" s="616"/>
      <c r="M20" s="616"/>
      <c r="N20" s="616"/>
      <c r="O20" s="616"/>
      <c r="P20" s="616"/>
      <c r="Q20" s="617"/>
      <c r="R20" s="618">
        <v>10261376</v>
      </c>
      <c r="S20" s="619"/>
      <c r="T20" s="619"/>
      <c r="U20" s="619"/>
      <c r="V20" s="619"/>
      <c r="W20" s="619"/>
      <c r="X20" s="619"/>
      <c r="Y20" s="620"/>
      <c r="Z20" s="671">
        <v>66</v>
      </c>
      <c r="AA20" s="671"/>
      <c r="AB20" s="671"/>
      <c r="AC20" s="671"/>
      <c r="AD20" s="672">
        <v>9596022</v>
      </c>
      <c r="AE20" s="672"/>
      <c r="AF20" s="672"/>
      <c r="AG20" s="672"/>
      <c r="AH20" s="672"/>
      <c r="AI20" s="672"/>
      <c r="AJ20" s="672"/>
      <c r="AK20" s="672"/>
      <c r="AL20" s="641">
        <v>97.6</v>
      </c>
      <c r="AM20" s="673"/>
      <c r="AN20" s="673"/>
      <c r="AO20" s="674"/>
      <c r="AP20" s="615" t="s">
        <v>255</v>
      </c>
      <c r="AQ20" s="616"/>
      <c r="AR20" s="616"/>
      <c r="AS20" s="616"/>
      <c r="AT20" s="616"/>
      <c r="AU20" s="616"/>
      <c r="AV20" s="616"/>
      <c r="AW20" s="616"/>
      <c r="AX20" s="616"/>
      <c r="AY20" s="616"/>
      <c r="AZ20" s="616"/>
      <c r="BA20" s="616"/>
      <c r="BB20" s="616"/>
      <c r="BC20" s="616"/>
      <c r="BD20" s="616"/>
      <c r="BE20" s="616"/>
      <c r="BF20" s="617"/>
      <c r="BG20" s="618">
        <v>5527</v>
      </c>
      <c r="BH20" s="619"/>
      <c r="BI20" s="619"/>
      <c r="BJ20" s="619"/>
      <c r="BK20" s="619"/>
      <c r="BL20" s="619"/>
      <c r="BM20" s="619"/>
      <c r="BN20" s="620"/>
      <c r="BO20" s="671">
        <v>0.2</v>
      </c>
      <c r="BP20" s="671"/>
      <c r="BQ20" s="671"/>
      <c r="BR20" s="671"/>
      <c r="BS20" s="624" t="s">
        <v>109</v>
      </c>
      <c r="BT20" s="619"/>
      <c r="BU20" s="619"/>
      <c r="BV20" s="619"/>
      <c r="BW20" s="619"/>
      <c r="BX20" s="619"/>
      <c r="BY20" s="619"/>
      <c r="BZ20" s="619"/>
      <c r="CA20" s="619"/>
      <c r="CB20" s="654"/>
      <c r="CD20" s="655" t="s">
        <v>256</v>
      </c>
      <c r="CE20" s="652"/>
      <c r="CF20" s="652"/>
      <c r="CG20" s="652"/>
      <c r="CH20" s="652"/>
      <c r="CI20" s="652"/>
      <c r="CJ20" s="652"/>
      <c r="CK20" s="652"/>
      <c r="CL20" s="652"/>
      <c r="CM20" s="652"/>
      <c r="CN20" s="652"/>
      <c r="CO20" s="652"/>
      <c r="CP20" s="652"/>
      <c r="CQ20" s="653"/>
      <c r="CR20" s="618">
        <v>14790442</v>
      </c>
      <c r="CS20" s="619"/>
      <c r="CT20" s="619"/>
      <c r="CU20" s="619"/>
      <c r="CV20" s="619"/>
      <c r="CW20" s="619"/>
      <c r="CX20" s="619"/>
      <c r="CY20" s="620"/>
      <c r="CZ20" s="671">
        <v>100</v>
      </c>
      <c r="DA20" s="671"/>
      <c r="DB20" s="671"/>
      <c r="DC20" s="671"/>
      <c r="DD20" s="624">
        <v>1655624</v>
      </c>
      <c r="DE20" s="619"/>
      <c r="DF20" s="619"/>
      <c r="DG20" s="619"/>
      <c r="DH20" s="619"/>
      <c r="DI20" s="619"/>
      <c r="DJ20" s="619"/>
      <c r="DK20" s="619"/>
      <c r="DL20" s="619"/>
      <c r="DM20" s="619"/>
      <c r="DN20" s="619"/>
      <c r="DO20" s="619"/>
      <c r="DP20" s="620"/>
      <c r="DQ20" s="624">
        <v>11099167</v>
      </c>
      <c r="DR20" s="619"/>
      <c r="DS20" s="619"/>
      <c r="DT20" s="619"/>
      <c r="DU20" s="619"/>
      <c r="DV20" s="619"/>
      <c r="DW20" s="619"/>
      <c r="DX20" s="619"/>
      <c r="DY20" s="619"/>
      <c r="DZ20" s="619"/>
      <c r="EA20" s="619"/>
      <c r="EB20" s="619"/>
      <c r="EC20" s="654"/>
    </row>
    <row r="21" spans="2:133" ht="11.25" customHeight="1" x14ac:dyDescent="0.15">
      <c r="B21" s="615" t="s">
        <v>257</v>
      </c>
      <c r="C21" s="616"/>
      <c r="D21" s="616"/>
      <c r="E21" s="616"/>
      <c r="F21" s="616"/>
      <c r="G21" s="616"/>
      <c r="H21" s="616"/>
      <c r="I21" s="616"/>
      <c r="J21" s="616"/>
      <c r="K21" s="616"/>
      <c r="L21" s="616"/>
      <c r="M21" s="616"/>
      <c r="N21" s="616"/>
      <c r="O21" s="616"/>
      <c r="P21" s="616"/>
      <c r="Q21" s="617"/>
      <c r="R21" s="618">
        <v>1750</v>
      </c>
      <c r="S21" s="619"/>
      <c r="T21" s="619"/>
      <c r="U21" s="619"/>
      <c r="V21" s="619"/>
      <c r="W21" s="619"/>
      <c r="X21" s="619"/>
      <c r="Y21" s="620"/>
      <c r="Z21" s="671">
        <v>0</v>
      </c>
      <c r="AA21" s="671"/>
      <c r="AB21" s="671"/>
      <c r="AC21" s="671"/>
      <c r="AD21" s="672">
        <v>1750</v>
      </c>
      <c r="AE21" s="672"/>
      <c r="AF21" s="672"/>
      <c r="AG21" s="672"/>
      <c r="AH21" s="672"/>
      <c r="AI21" s="672"/>
      <c r="AJ21" s="672"/>
      <c r="AK21" s="672"/>
      <c r="AL21" s="641">
        <v>0</v>
      </c>
      <c r="AM21" s="673"/>
      <c r="AN21" s="673"/>
      <c r="AO21" s="674"/>
      <c r="AP21" s="709" t="s">
        <v>258</v>
      </c>
      <c r="AQ21" s="719"/>
      <c r="AR21" s="719"/>
      <c r="AS21" s="719"/>
      <c r="AT21" s="719"/>
      <c r="AU21" s="719"/>
      <c r="AV21" s="719"/>
      <c r="AW21" s="719"/>
      <c r="AX21" s="719"/>
      <c r="AY21" s="719"/>
      <c r="AZ21" s="719"/>
      <c r="BA21" s="719"/>
      <c r="BB21" s="719"/>
      <c r="BC21" s="719"/>
      <c r="BD21" s="719"/>
      <c r="BE21" s="719"/>
      <c r="BF21" s="711"/>
      <c r="BG21" s="618">
        <v>5527</v>
      </c>
      <c r="BH21" s="619"/>
      <c r="BI21" s="619"/>
      <c r="BJ21" s="619"/>
      <c r="BK21" s="619"/>
      <c r="BL21" s="619"/>
      <c r="BM21" s="619"/>
      <c r="BN21" s="620"/>
      <c r="BO21" s="671">
        <v>0.2</v>
      </c>
      <c r="BP21" s="671"/>
      <c r="BQ21" s="671"/>
      <c r="BR21" s="671"/>
      <c r="BS21" s="624" t="s">
        <v>109</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259</v>
      </c>
      <c r="C22" s="616"/>
      <c r="D22" s="616"/>
      <c r="E22" s="616"/>
      <c r="F22" s="616"/>
      <c r="G22" s="616"/>
      <c r="H22" s="616"/>
      <c r="I22" s="616"/>
      <c r="J22" s="616"/>
      <c r="K22" s="616"/>
      <c r="L22" s="616"/>
      <c r="M22" s="616"/>
      <c r="N22" s="616"/>
      <c r="O22" s="616"/>
      <c r="P22" s="616"/>
      <c r="Q22" s="617"/>
      <c r="R22" s="618">
        <v>11401</v>
      </c>
      <c r="S22" s="619"/>
      <c r="T22" s="619"/>
      <c r="U22" s="619"/>
      <c r="V22" s="619"/>
      <c r="W22" s="619"/>
      <c r="X22" s="619"/>
      <c r="Y22" s="620"/>
      <c r="Z22" s="671">
        <v>0.1</v>
      </c>
      <c r="AA22" s="671"/>
      <c r="AB22" s="671"/>
      <c r="AC22" s="671"/>
      <c r="AD22" s="672" t="s">
        <v>109</v>
      </c>
      <c r="AE22" s="672"/>
      <c r="AF22" s="672"/>
      <c r="AG22" s="672"/>
      <c r="AH22" s="672"/>
      <c r="AI22" s="672"/>
      <c r="AJ22" s="672"/>
      <c r="AK22" s="672"/>
      <c r="AL22" s="641" t="s">
        <v>109</v>
      </c>
      <c r="AM22" s="673"/>
      <c r="AN22" s="673"/>
      <c r="AO22" s="674"/>
      <c r="AP22" s="709" t="s">
        <v>260</v>
      </c>
      <c r="AQ22" s="719"/>
      <c r="AR22" s="719"/>
      <c r="AS22" s="719"/>
      <c r="AT22" s="719"/>
      <c r="AU22" s="719"/>
      <c r="AV22" s="719"/>
      <c r="AW22" s="719"/>
      <c r="AX22" s="719"/>
      <c r="AY22" s="719"/>
      <c r="AZ22" s="719"/>
      <c r="BA22" s="719"/>
      <c r="BB22" s="719"/>
      <c r="BC22" s="719"/>
      <c r="BD22" s="719"/>
      <c r="BE22" s="719"/>
      <c r="BF22" s="711"/>
      <c r="BG22" s="618" t="s">
        <v>109</v>
      </c>
      <c r="BH22" s="619"/>
      <c r="BI22" s="619"/>
      <c r="BJ22" s="619"/>
      <c r="BK22" s="619"/>
      <c r="BL22" s="619"/>
      <c r="BM22" s="619"/>
      <c r="BN22" s="620"/>
      <c r="BO22" s="671" t="s">
        <v>109</v>
      </c>
      <c r="BP22" s="671"/>
      <c r="BQ22" s="671"/>
      <c r="BR22" s="671"/>
      <c r="BS22" s="624" t="s">
        <v>109</v>
      </c>
      <c r="BT22" s="619"/>
      <c r="BU22" s="619"/>
      <c r="BV22" s="619"/>
      <c r="BW22" s="619"/>
      <c r="BX22" s="619"/>
      <c r="BY22" s="619"/>
      <c r="BZ22" s="619"/>
      <c r="CA22" s="619"/>
      <c r="CB22" s="654"/>
      <c r="CD22" s="723" t="s">
        <v>261</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262</v>
      </c>
      <c r="C23" s="616"/>
      <c r="D23" s="616"/>
      <c r="E23" s="616"/>
      <c r="F23" s="616"/>
      <c r="G23" s="616"/>
      <c r="H23" s="616"/>
      <c r="I23" s="616"/>
      <c r="J23" s="616"/>
      <c r="K23" s="616"/>
      <c r="L23" s="616"/>
      <c r="M23" s="616"/>
      <c r="N23" s="616"/>
      <c r="O23" s="616"/>
      <c r="P23" s="616"/>
      <c r="Q23" s="617"/>
      <c r="R23" s="618">
        <v>272724</v>
      </c>
      <c r="S23" s="619"/>
      <c r="T23" s="619"/>
      <c r="U23" s="619"/>
      <c r="V23" s="619"/>
      <c r="W23" s="619"/>
      <c r="X23" s="619"/>
      <c r="Y23" s="620"/>
      <c r="Z23" s="671">
        <v>1.8</v>
      </c>
      <c r="AA23" s="671"/>
      <c r="AB23" s="671"/>
      <c r="AC23" s="671"/>
      <c r="AD23" s="672" t="s">
        <v>109</v>
      </c>
      <c r="AE23" s="672"/>
      <c r="AF23" s="672"/>
      <c r="AG23" s="672"/>
      <c r="AH23" s="672"/>
      <c r="AI23" s="672"/>
      <c r="AJ23" s="672"/>
      <c r="AK23" s="672"/>
      <c r="AL23" s="641" t="s">
        <v>109</v>
      </c>
      <c r="AM23" s="673"/>
      <c r="AN23" s="673"/>
      <c r="AO23" s="674"/>
      <c r="AP23" s="709" t="s">
        <v>263</v>
      </c>
      <c r="AQ23" s="719"/>
      <c r="AR23" s="719"/>
      <c r="AS23" s="719"/>
      <c r="AT23" s="719"/>
      <c r="AU23" s="719"/>
      <c r="AV23" s="719"/>
      <c r="AW23" s="719"/>
      <c r="AX23" s="719"/>
      <c r="AY23" s="719"/>
      <c r="AZ23" s="719"/>
      <c r="BA23" s="719"/>
      <c r="BB23" s="719"/>
      <c r="BC23" s="719"/>
      <c r="BD23" s="719"/>
      <c r="BE23" s="719"/>
      <c r="BF23" s="711"/>
      <c r="BG23" s="618" t="s">
        <v>109</v>
      </c>
      <c r="BH23" s="619"/>
      <c r="BI23" s="619"/>
      <c r="BJ23" s="619"/>
      <c r="BK23" s="619"/>
      <c r="BL23" s="619"/>
      <c r="BM23" s="619"/>
      <c r="BN23" s="620"/>
      <c r="BO23" s="671" t="s">
        <v>109</v>
      </c>
      <c r="BP23" s="671"/>
      <c r="BQ23" s="671"/>
      <c r="BR23" s="671"/>
      <c r="BS23" s="624" t="s">
        <v>109</v>
      </c>
      <c r="BT23" s="619"/>
      <c r="BU23" s="619"/>
      <c r="BV23" s="619"/>
      <c r="BW23" s="619"/>
      <c r="BX23" s="619"/>
      <c r="BY23" s="619"/>
      <c r="BZ23" s="619"/>
      <c r="CA23" s="619"/>
      <c r="CB23" s="654"/>
      <c r="CD23" s="723" t="s">
        <v>202</v>
      </c>
      <c r="CE23" s="724"/>
      <c r="CF23" s="724"/>
      <c r="CG23" s="724"/>
      <c r="CH23" s="724"/>
      <c r="CI23" s="724"/>
      <c r="CJ23" s="724"/>
      <c r="CK23" s="724"/>
      <c r="CL23" s="724"/>
      <c r="CM23" s="724"/>
      <c r="CN23" s="724"/>
      <c r="CO23" s="724"/>
      <c r="CP23" s="724"/>
      <c r="CQ23" s="725"/>
      <c r="CR23" s="723" t="s">
        <v>264</v>
      </c>
      <c r="CS23" s="724"/>
      <c r="CT23" s="724"/>
      <c r="CU23" s="724"/>
      <c r="CV23" s="724"/>
      <c r="CW23" s="724"/>
      <c r="CX23" s="724"/>
      <c r="CY23" s="725"/>
      <c r="CZ23" s="723" t="s">
        <v>265</v>
      </c>
      <c r="DA23" s="724"/>
      <c r="DB23" s="724"/>
      <c r="DC23" s="725"/>
      <c r="DD23" s="723" t="s">
        <v>266</v>
      </c>
      <c r="DE23" s="724"/>
      <c r="DF23" s="724"/>
      <c r="DG23" s="724"/>
      <c r="DH23" s="724"/>
      <c r="DI23" s="724"/>
      <c r="DJ23" s="724"/>
      <c r="DK23" s="725"/>
      <c r="DL23" s="726" t="s">
        <v>267</v>
      </c>
      <c r="DM23" s="727"/>
      <c r="DN23" s="727"/>
      <c r="DO23" s="727"/>
      <c r="DP23" s="727"/>
      <c r="DQ23" s="727"/>
      <c r="DR23" s="727"/>
      <c r="DS23" s="727"/>
      <c r="DT23" s="727"/>
      <c r="DU23" s="727"/>
      <c r="DV23" s="728"/>
      <c r="DW23" s="723" t="s">
        <v>268</v>
      </c>
      <c r="DX23" s="724"/>
      <c r="DY23" s="724"/>
      <c r="DZ23" s="724"/>
      <c r="EA23" s="724"/>
      <c r="EB23" s="724"/>
      <c r="EC23" s="725"/>
    </row>
    <row r="24" spans="2:133" ht="11.25" customHeight="1" x14ac:dyDescent="0.15">
      <c r="B24" s="615" t="s">
        <v>269</v>
      </c>
      <c r="C24" s="616"/>
      <c r="D24" s="616"/>
      <c r="E24" s="616"/>
      <c r="F24" s="616"/>
      <c r="G24" s="616"/>
      <c r="H24" s="616"/>
      <c r="I24" s="616"/>
      <c r="J24" s="616"/>
      <c r="K24" s="616"/>
      <c r="L24" s="616"/>
      <c r="M24" s="616"/>
      <c r="N24" s="616"/>
      <c r="O24" s="616"/>
      <c r="P24" s="616"/>
      <c r="Q24" s="617"/>
      <c r="R24" s="618">
        <v>60307</v>
      </c>
      <c r="S24" s="619"/>
      <c r="T24" s="619"/>
      <c r="U24" s="619"/>
      <c r="V24" s="619"/>
      <c r="W24" s="619"/>
      <c r="X24" s="619"/>
      <c r="Y24" s="620"/>
      <c r="Z24" s="671">
        <v>0.4</v>
      </c>
      <c r="AA24" s="671"/>
      <c r="AB24" s="671"/>
      <c r="AC24" s="671"/>
      <c r="AD24" s="672" t="s">
        <v>109</v>
      </c>
      <c r="AE24" s="672"/>
      <c r="AF24" s="672"/>
      <c r="AG24" s="672"/>
      <c r="AH24" s="672"/>
      <c r="AI24" s="672"/>
      <c r="AJ24" s="672"/>
      <c r="AK24" s="672"/>
      <c r="AL24" s="641" t="s">
        <v>109</v>
      </c>
      <c r="AM24" s="673"/>
      <c r="AN24" s="673"/>
      <c r="AO24" s="674"/>
      <c r="AP24" s="709" t="s">
        <v>270</v>
      </c>
      <c r="AQ24" s="719"/>
      <c r="AR24" s="719"/>
      <c r="AS24" s="719"/>
      <c r="AT24" s="719"/>
      <c r="AU24" s="719"/>
      <c r="AV24" s="719"/>
      <c r="AW24" s="719"/>
      <c r="AX24" s="719"/>
      <c r="AY24" s="719"/>
      <c r="AZ24" s="719"/>
      <c r="BA24" s="719"/>
      <c r="BB24" s="719"/>
      <c r="BC24" s="719"/>
      <c r="BD24" s="719"/>
      <c r="BE24" s="719"/>
      <c r="BF24" s="711"/>
      <c r="BG24" s="618" t="s">
        <v>109</v>
      </c>
      <c r="BH24" s="619"/>
      <c r="BI24" s="619"/>
      <c r="BJ24" s="619"/>
      <c r="BK24" s="619"/>
      <c r="BL24" s="619"/>
      <c r="BM24" s="619"/>
      <c r="BN24" s="620"/>
      <c r="BO24" s="671" t="s">
        <v>109</v>
      </c>
      <c r="BP24" s="671"/>
      <c r="BQ24" s="671"/>
      <c r="BR24" s="671"/>
      <c r="BS24" s="624" t="s">
        <v>109</v>
      </c>
      <c r="BT24" s="619"/>
      <c r="BU24" s="619"/>
      <c r="BV24" s="619"/>
      <c r="BW24" s="619"/>
      <c r="BX24" s="619"/>
      <c r="BY24" s="619"/>
      <c r="BZ24" s="619"/>
      <c r="CA24" s="619"/>
      <c r="CB24" s="654"/>
      <c r="CD24" s="675" t="s">
        <v>271</v>
      </c>
      <c r="CE24" s="676"/>
      <c r="CF24" s="676"/>
      <c r="CG24" s="676"/>
      <c r="CH24" s="676"/>
      <c r="CI24" s="676"/>
      <c r="CJ24" s="676"/>
      <c r="CK24" s="676"/>
      <c r="CL24" s="676"/>
      <c r="CM24" s="676"/>
      <c r="CN24" s="676"/>
      <c r="CO24" s="676"/>
      <c r="CP24" s="676"/>
      <c r="CQ24" s="677"/>
      <c r="CR24" s="668">
        <v>6706004</v>
      </c>
      <c r="CS24" s="669"/>
      <c r="CT24" s="669"/>
      <c r="CU24" s="669"/>
      <c r="CV24" s="669"/>
      <c r="CW24" s="669"/>
      <c r="CX24" s="669"/>
      <c r="CY24" s="716"/>
      <c r="CZ24" s="720">
        <v>45.3</v>
      </c>
      <c r="DA24" s="721"/>
      <c r="DB24" s="721"/>
      <c r="DC24" s="722"/>
      <c r="DD24" s="715">
        <v>5181512</v>
      </c>
      <c r="DE24" s="669"/>
      <c r="DF24" s="669"/>
      <c r="DG24" s="669"/>
      <c r="DH24" s="669"/>
      <c r="DI24" s="669"/>
      <c r="DJ24" s="669"/>
      <c r="DK24" s="716"/>
      <c r="DL24" s="715">
        <v>5171946</v>
      </c>
      <c r="DM24" s="669"/>
      <c r="DN24" s="669"/>
      <c r="DO24" s="669"/>
      <c r="DP24" s="669"/>
      <c r="DQ24" s="669"/>
      <c r="DR24" s="669"/>
      <c r="DS24" s="669"/>
      <c r="DT24" s="669"/>
      <c r="DU24" s="669"/>
      <c r="DV24" s="716"/>
      <c r="DW24" s="717">
        <v>49.8</v>
      </c>
      <c r="DX24" s="686"/>
      <c r="DY24" s="686"/>
      <c r="DZ24" s="686"/>
      <c r="EA24" s="686"/>
      <c r="EB24" s="686"/>
      <c r="EC24" s="718"/>
    </row>
    <row r="25" spans="2:133" ht="11.25" customHeight="1" x14ac:dyDescent="0.15">
      <c r="B25" s="615" t="s">
        <v>272</v>
      </c>
      <c r="C25" s="616"/>
      <c r="D25" s="616"/>
      <c r="E25" s="616"/>
      <c r="F25" s="616"/>
      <c r="G25" s="616"/>
      <c r="H25" s="616"/>
      <c r="I25" s="616"/>
      <c r="J25" s="616"/>
      <c r="K25" s="616"/>
      <c r="L25" s="616"/>
      <c r="M25" s="616"/>
      <c r="N25" s="616"/>
      <c r="O25" s="616"/>
      <c r="P25" s="616"/>
      <c r="Q25" s="617"/>
      <c r="R25" s="618">
        <v>1393700</v>
      </c>
      <c r="S25" s="619"/>
      <c r="T25" s="619"/>
      <c r="U25" s="619"/>
      <c r="V25" s="619"/>
      <c r="W25" s="619"/>
      <c r="X25" s="619"/>
      <c r="Y25" s="620"/>
      <c r="Z25" s="671">
        <v>9</v>
      </c>
      <c r="AA25" s="671"/>
      <c r="AB25" s="671"/>
      <c r="AC25" s="671"/>
      <c r="AD25" s="672" t="s">
        <v>109</v>
      </c>
      <c r="AE25" s="672"/>
      <c r="AF25" s="672"/>
      <c r="AG25" s="672"/>
      <c r="AH25" s="672"/>
      <c r="AI25" s="672"/>
      <c r="AJ25" s="672"/>
      <c r="AK25" s="672"/>
      <c r="AL25" s="641" t="s">
        <v>109</v>
      </c>
      <c r="AM25" s="673"/>
      <c r="AN25" s="673"/>
      <c r="AO25" s="674"/>
      <c r="AP25" s="709" t="s">
        <v>273</v>
      </c>
      <c r="AQ25" s="719"/>
      <c r="AR25" s="719"/>
      <c r="AS25" s="719"/>
      <c r="AT25" s="719"/>
      <c r="AU25" s="719"/>
      <c r="AV25" s="719"/>
      <c r="AW25" s="719"/>
      <c r="AX25" s="719"/>
      <c r="AY25" s="719"/>
      <c r="AZ25" s="719"/>
      <c r="BA25" s="719"/>
      <c r="BB25" s="719"/>
      <c r="BC25" s="719"/>
      <c r="BD25" s="719"/>
      <c r="BE25" s="719"/>
      <c r="BF25" s="711"/>
      <c r="BG25" s="618" t="s">
        <v>109</v>
      </c>
      <c r="BH25" s="619"/>
      <c r="BI25" s="619"/>
      <c r="BJ25" s="619"/>
      <c r="BK25" s="619"/>
      <c r="BL25" s="619"/>
      <c r="BM25" s="619"/>
      <c r="BN25" s="620"/>
      <c r="BO25" s="671" t="s">
        <v>109</v>
      </c>
      <c r="BP25" s="671"/>
      <c r="BQ25" s="671"/>
      <c r="BR25" s="671"/>
      <c r="BS25" s="624" t="s">
        <v>109</v>
      </c>
      <c r="BT25" s="619"/>
      <c r="BU25" s="619"/>
      <c r="BV25" s="619"/>
      <c r="BW25" s="619"/>
      <c r="BX25" s="619"/>
      <c r="BY25" s="619"/>
      <c r="BZ25" s="619"/>
      <c r="CA25" s="619"/>
      <c r="CB25" s="654"/>
      <c r="CD25" s="655" t="s">
        <v>274</v>
      </c>
      <c r="CE25" s="652"/>
      <c r="CF25" s="652"/>
      <c r="CG25" s="652"/>
      <c r="CH25" s="652"/>
      <c r="CI25" s="652"/>
      <c r="CJ25" s="652"/>
      <c r="CK25" s="652"/>
      <c r="CL25" s="652"/>
      <c r="CM25" s="652"/>
      <c r="CN25" s="652"/>
      <c r="CO25" s="652"/>
      <c r="CP25" s="652"/>
      <c r="CQ25" s="653"/>
      <c r="CR25" s="618">
        <v>3106539</v>
      </c>
      <c r="CS25" s="637"/>
      <c r="CT25" s="637"/>
      <c r="CU25" s="637"/>
      <c r="CV25" s="637"/>
      <c r="CW25" s="637"/>
      <c r="CX25" s="637"/>
      <c r="CY25" s="638"/>
      <c r="CZ25" s="621">
        <v>21</v>
      </c>
      <c r="DA25" s="639"/>
      <c r="DB25" s="639"/>
      <c r="DC25" s="640"/>
      <c r="DD25" s="624">
        <v>2856867</v>
      </c>
      <c r="DE25" s="637"/>
      <c r="DF25" s="637"/>
      <c r="DG25" s="637"/>
      <c r="DH25" s="637"/>
      <c r="DI25" s="637"/>
      <c r="DJ25" s="637"/>
      <c r="DK25" s="638"/>
      <c r="DL25" s="624">
        <v>2847301</v>
      </c>
      <c r="DM25" s="637"/>
      <c r="DN25" s="637"/>
      <c r="DO25" s="637"/>
      <c r="DP25" s="637"/>
      <c r="DQ25" s="637"/>
      <c r="DR25" s="637"/>
      <c r="DS25" s="637"/>
      <c r="DT25" s="637"/>
      <c r="DU25" s="637"/>
      <c r="DV25" s="638"/>
      <c r="DW25" s="641">
        <v>27.4</v>
      </c>
      <c r="DX25" s="642"/>
      <c r="DY25" s="642"/>
      <c r="DZ25" s="642"/>
      <c r="EA25" s="642"/>
      <c r="EB25" s="642"/>
      <c r="EC25" s="643"/>
    </row>
    <row r="26" spans="2:133" ht="11.25" customHeight="1" x14ac:dyDescent="0.15">
      <c r="B26" s="712" t="s">
        <v>275</v>
      </c>
      <c r="C26" s="713"/>
      <c r="D26" s="713"/>
      <c r="E26" s="713"/>
      <c r="F26" s="713"/>
      <c r="G26" s="713"/>
      <c r="H26" s="713"/>
      <c r="I26" s="713"/>
      <c r="J26" s="713"/>
      <c r="K26" s="713"/>
      <c r="L26" s="713"/>
      <c r="M26" s="713"/>
      <c r="N26" s="713"/>
      <c r="O26" s="713"/>
      <c r="P26" s="713"/>
      <c r="Q26" s="714"/>
      <c r="R26" s="618">
        <v>217515</v>
      </c>
      <c r="S26" s="619"/>
      <c r="T26" s="619"/>
      <c r="U26" s="619"/>
      <c r="V26" s="619"/>
      <c r="W26" s="619"/>
      <c r="X26" s="619"/>
      <c r="Y26" s="620"/>
      <c r="Z26" s="671">
        <v>1.4</v>
      </c>
      <c r="AA26" s="671"/>
      <c r="AB26" s="671"/>
      <c r="AC26" s="671"/>
      <c r="AD26" s="672">
        <v>217515</v>
      </c>
      <c r="AE26" s="672"/>
      <c r="AF26" s="672"/>
      <c r="AG26" s="672"/>
      <c r="AH26" s="672"/>
      <c r="AI26" s="672"/>
      <c r="AJ26" s="672"/>
      <c r="AK26" s="672"/>
      <c r="AL26" s="641">
        <v>2.2000000000000002</v>
      </c>
      <c r="AM26" s="673"/>
      <c r="AN26" s="673"/>
      <c r="AO26" s="674"/>
      <c r="AP26" s="709" t="s">
        <v>276</v>
      </c>
      <c r="AQ26" s="710"/>
      <c r="AR26" s="710"/>
      <c r="AS26" s="710"/>
      <c r="AT26" s="710"/>
      <c r="AU26" s="710"/>
      <c r="AV26" s="710"/>
      <c r="AW26" s="710"/>
      <c r="AX26" s="710"/>
      <c r="AY26" s="710"/>
      <c r="AZ26" s="710"/>
      <c r="BA26" s="710"/>
      <c r="BB26" s="710"/>
      <c r="BC26" s="710"/>
      <c r="BD26" s="710"/>
      <c r="BE26" s="710"/>
      <c r="BF26" s="711"/>
      <c r="BG26" s="618" t="s">
        <v>109</v>
      </c>
      <c r="BH26" s="619"/>
      <c r="BI26" s="619"/>
      <c r="BJ26" s="619"/>
      <c r="BK26" s="619"/>
      <c r="BL26" s="619"/>
      <c r="BM26" s="619"/>
      <c r="BN26" s="620"/>
      <c r="BO26" s="671" t="s">
        <v>109</v>
      </c>
      <c r="BP26" s="671"/>
      <c r="BQ26" s="671"/>
      <c r="BR26" s="671"/>
      <c r="BS26" s="624" t="s">
        <v>109</v>
      </c>
      <c r="BT26" s="619"/>
      <c r="BU26" s="619"/>
      <c r="BV26" s="619"/>
      <c r="BW26" s="619"/>
      <c r="BX26" s="619"/>
      <c r="BY26" s="619"/>
      <c r="BZ26" s="619"/>
      <c r="CA26" s="619"/>
      <c r="CB26" s="654"/>
      <c r="CD26" s="655" t="s">
        <v>277</v>
      </c>
      <c r="CE26" s="652"/>
      <c r="CF26" s="652"/>
      <c r="CG26" s="652"/>
      <c r="CH26" s="652"/>
      <c r="CI26" s="652"/>
      <c r="CJ26" s="652"/>
      <c r="CK26" s="652"/>
      <c r="CL26" s="652"/>
      <c r="CM26" s="652"/>
      <c r="CN26" s="652"/>
      <c r="CO26" s="652"/>
      <c r="CP26" s="652"/>
      <c r="CQ26" s="653"/>
      <c r="CR26" s="618">
        <v>1969803</v>
      </c>
      <c r="CS26" s="619"/>
      <c r="CT26" s="619"/>
      <c r="CU26" s="619"/>
      <c r="CV26" s="619"/>
      <c r="CW26" s="619"/>
      <c r="CX26" s="619"/>
      <c r="CY26" s="620"/>
      <c r="CZ26" s="621">
        <v>13.3</v>
      </c>
      <c r="DA26" s="639"/>
      <c r="DB26" s="639"/>
      <c r="DC26" s="640"/>
      <c r="DD26" s="624">
        <v>1775220</v>
      </c>
      <c r="DE26" s="619"/>
      <c r="DF26" s="619"/>
      <c r="DG26" s="619"/>
      <c r="DH26" s="619"/>
      <c r="DI26" s="619"/>
      <c r="DJ26" s="619"/>
      <c r="DK26" s="620"/>
      <c r="DL26" s="624" t="s">
        <v>208</v>
      </c>
      <c r="DM26" s="619"/>
      <c r="DN26" s="619"/>
      <c r="DO26" s="619"/>
      <c r="DP26" s="619"/>
      <c r="DQ26" s="619"/>
      <c r="DR26" s="619"/>
      <c r="DS26" s="619"/>
      <c r="DT26" s="619"/>
      <c r="DU26" s="619"/>
      <c r="DV26" s="620"/>
      <c r="DW26" s="641" t="s">
        <v>208</v>
      </c>
      <c r="DX26" s="642"/>
      <c r="DY26" s="642"/>
      <c r="DZ26" s="642"/>
      <c r="EA26" s="642"/>
      <c r="EB26" s="642"/>
      <c r="EC26" s="643"/>
    </row>
    <row r="27" spans="2:133" ht="11.25" customHeight="1" x14ac:dyDescent="0.15">
      <c r="B27" s="615" t="s">
        <v>278</v>
      </c>
      <c r="C27" s="616"/>
      <c r="D27" s="616"/>
      <c r="E27" s="616"/>
      <c r="F27" s="616"/>
      <c r="G27" s="616"/>
      <c r="H27" s="616"/>
      <c r="I27" s="616"/>
      <c r="J27" s="616"/>
      <c r="K27" s="616"/>
      <c r="L27" s="616"/>
      <c r="M27" s="616"/>
      <c r="N27" s="616"/>
      <c r="O27" s="616"/>
      <c r="P27" s="616"/>
      <c r="Q27" s="617"/>
      <c r="R27" s="618">
        <v>902026</v>
      </c>
      <c r="S27" s="619"/>
      <c r="T27" s="619"/>
      <c r="U27" s="619"/>
      <c r="V27" s="619"/>
      <c r="W27" s="619"/>
      <c r="X27" s="619"/>
      <c r="Y27" s="620"/>
      <c r="Z27" s="671">
        <v>5.8</v>
      </c>
      <c r="AA27" s="671"/>
      <c r="AB27" s="671"/>
      <c r="AC27" s="671"/>
      <c r="AD27" s="672" t="s">
        <v>109</v>
      </c>
      <c r="AE27" s="672"/>
      <c r="AF27" s="672"/>
      <c r="AG27" s="672"/>
      <c r="AH27" s="672"/>
      <c r="AI27" s="672"/>
      <c r="AJ27" s="672"/>
      <c r="AK27" s="672"/>
      <c r="AL27" s="641" t="s">
        <v>109</v>
      </c>
      <c r="AM27" s="673"/>
      <c r="AN27" s="673"/>
      <c r="AO27" s="674"/>
      <c r="AP27" s="615" t="s">
        <v>279</v>
      </c>
      <c r="AQ27" s="616"/>
      <c r="AR27" s="616"/>
      <c r="AS27" s="616"/>
      <c r="AT27" s="616"/>
      <c r="AU27" s="616"/>
      <c r="AV27" s="616"/>
      <c r="AW27" s="616"/>
      <c r="AX27" s="616"/>
      <c r="AY27" s="616"/>
      <c r="AZ27" s="616"/>
      <c r="BA27" s="616"/>
      <c r="BB27" s="616"/>
      <c r="BC27" s="616"/>
      <c r="BD27" s="616"/>
      <c r="BE27" s="616"/>
      <c r="BF27" s="617"/>
      <c r="BG27" s="618">
        <v>2557945</v>
      </c>
      <c r="BH27" s="619"/>
      <c r="BI27" s="619"/>
      <c r="BJ27" s="619"/>
      <c r="BK27" s="619"/>
      <c r="BL27" s="619"/>
      <c r="BM27" s="619"/>
      <c r="BN27" s="620"/>
      <c r="BO27" s="671">
        <v>100</v>
      </c>
      <c r="BP27" s="671"/>
      <c r="BQ27" s="671"/>
      <c r="BR27" s="671"/>
      <c r="BS27" s="624" t="s">
        <v>109</v>
      </c>
      <c r="BT27" s="619"/>
      <c r="BU27" s="619"/>
      <c r="BV27" s="619"/>
      <c r="BW27" s="619"/>
      <c r="BX27" s="619"/>
      <c r="BY27" s="619"/>
      <c r="BZ27" s="619"/>
      <c r="CA27" s="619"/>
      <c r="CB27" s="654"/>
      <c r="CD27" s="655" t="s">
        <v>280</v>
      </c>
      <c r="CE27" s="652"/>
      <c r="CF27" s="652"/>
      <c r="CG27" s="652"/>
      <c r="CH27" s="652"/>
      <c r="CI27" s="652"/>
      <c r="CJ27" s="652"/>
      <c r="CK27" s="652"/>
      <c r="CL27" s="652"/>
      <c r="CM27" s="652"/>
      <c r="CN27" s="652"/>
      <c r="CO27" s="652"/>
      <c r="CP27" s="652"/>
      <c r="CQ27" s="653"/>
      <c r="CR27" s="618">
        <v>1695077</v>
      </c>
      <c r="CS27" s="637"/>
      <c r="CT27" s="637"/>
      <c r="CU27" s="637"/>
      <c r="CV27" s="637"/>
      <c r="CW27" s="637"/>
      <c r="CX27" s="637"/>
      <c r="CY27" s="638"/>
      <c r="CZ27" s="621">
        <v>11.5</v>
      </c>
      <c r="DA27" s="639"/>
      <c r="DB27" s="639"/>
      <c r="DC27" s="640"/>
      <c r="DD27" s="624">
        <v>513157</v>
      </c>
      <c r="DE27" s="637"/>
      <c r="DF27" s="637"/>
      <c r="DG27" s="637"/>
      <c r="DH27" s="637"/>
      <c r="DI27" s="637"/>
      <c r="DJ27" s="637"/>
      <c r="DK27" s="638"/>
      <c r="DL27" s="624">
        <v>513157</v>
      </c>
      <c r="DM27" s="637"/>
      <c r="DN27" s="637"/>
      <c r="DO27" s="637"/>
      <c r="DP27" s="637"/>
      <c r="DQ27" s="637"/>
      <c r="DR27" s="637"/>
      <c r="DS27" s="637"/>
      <c r="DT27" s="637"/>
      <c r="DU27" s="637"/>
      <c r="DV27" s="638"/>
      <c r="DW27" s="641">
        <v>4.9000000000000004</v>
      </c>
      <c r="DX27" s="642"/>
      <c r="DY27" s="642"/>
      <c r="DZ27" s="642"/>
      <c r="EA27" s="642"/>
      <c r="EB27" s="642"/>
      <c r="EC27" s="643"/>
    </row>
    <row r="28" spans="2:133" ht="11.25" customHeight="1" x14ac:dyDescent="0.15">
      <c r="B28" s="615" t="s">
        <v>281</v>
      </c>
      <c r="C28" s="616"/>
      <c r="D28" s="616"/>
      <c r="E28" s="616"/>
      <c r="F28" s="616"/>
      <c r="G28" s="616"/>
      <c r="H28" s="616"/>
      <c r="I28" s="616"/>
      <c r="J28" s="616"/>
      <c r="K28" s="616"/>
      <c r="L28" s="616"/>
      <c r="M28" s="616"/>
      <c r="N28" s="616"/>
      <c r="O28" s="616"/>
      <c r="P28" s="616"/>
      <c r="Q28" s="617"/>
      <c r="R28" s="618">
        <v>57920</v>
      </c>
      <c r="S28" s="619"/>
      <c r="T28" s="619"/>
      <c r="U28" s="619"/>
      <c r="V28" s="619"/>
      <c r="W28" s="619"/>
      <c r="X28" s="619"/>
      <c r="Y28" s="620"/>
      <c r="Z28" s="671">
        <v>0.4</v>
      </c>
      <c r="AA28" s="671"/>
      <c r="AB28" s="671"/>
      <c r="AC28" s="671"/>
      <c r="AD28" s="672">
        <v>8659</v>
      </c>
      <c r="AE28" s="672"/>
      <c r="AF28" s="672"/>
      <c r="AG28" s="672"/>
      <c r="AH28" s="672"/>
      <c r="AI28" s="672"/>
      <c r="AJ28" s="672"/>
      <c r="AK28" s="672"/>
      <c r="AL28" s="641">
        <v>0.1</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282</v>
      </c>
      <c r="CE28" s="652"/>
      <c r="CF28" s="652"/>
      <c r="CG28" s="652"/>
      <c r="CH28" s="652"/>
      <c r="CI28" s="652"/>
      <c r="CJ28" s="652"/>
      <c r="CK28" s="652"/>
      <c r="CL28" s="652"/>
      <c r="CM28" s="652"/>
      <c r="CN28" s="652"/>
      <c r="CO28" s="652"/>
      <c r="CP28" s="652"/>
      <c r="CQ28" s="653"/>
      <c r="CR28" s="618">
        <v>1904388</v>
      </c>
      <c r="CS28" s="619"/>
      <c r="CT28" s="619"/>
      <c r="CU28" s="619"/>
      <c r="CV28" s="619"/>
      <c r="CW28" s="619"/>
      <c r="CX28" s="619"/>
      <c r="CY28" s="620"/>
      <c r="CZ28" s="621">
        <v>12.9</v>
      </c>
      <c r="DA28" s="639"/>
      <c r="DB28" s="639"/>
      <c r="DC28" s="640"/>
      <c r="DD28" s="624">
        <v>1811488</v>
      </c>
      <c r="DE28" s="619"/>
      <c r="DF28" s="619"/>
      <c r="DG28" s="619"/>
      <c r="DH28" s="619"/>
      <c r="DI28" s="619"/>
      <c r="DJ28" s="619"/>
      <c r="DK28" s="620"/>
      <c r="DL28" s="624">
        <v>1811488</v>
      </c>
      <c r="DM28" s="619"/>
      <c r="DN28" s="619"/>
      <c r="DO28" s="619"/>
      <c r="DP28" s="619"/>
      <c r="DQ28" s="619"/>
      <c r="DR28" s="619"/>
      <c r="DS28" s="619"/>
      <c r="DT28" s="619"/>
      <c r="DU28" s="619"/>
      <c r="DV28" s="620"/>
      <c r="DW28" s="641">
        <v>17.399999999999999</v>
      </c>
      <c r="DX28" s="642"/>
      <c r="DY28" s="642"/>
      <c r="DZ28" s="642"/>
      <c r="EA28" s="642"/>
      <c r="EB28" s="642"/>
      <c r="EC28" s="643"/>
    </row>
    <row r="29" spans="2:133" ht="11.25" customHeight="1" x14ac:dyDescent="0.15">
      <c r="B29" s="615" t="s">
        <v>283</v>
      </c>
      <c r="C29" s="616"/>
      <c r="D29" s="616"/>
      <c r="E29" s="616"/>
      <c r="F29" s="616"/>
      <c r="G29" s="616"/>
      <c r="H29" s="616"/>
      <c r="I29" s="616"/>
      <c r="J29" s="616"/>
      <c r="K29" s="616"/>
      <c r="L29" s="616"/>
      <c r="M29" s="616"/>
      <c r="N29" s="616"/>
      <c r="O29" s="616"/>
      <c r="P29" s="616"/>
      <c r="Q29" s="617"/>
      <c r="R29" s="618">
        <v>16942</v>
      </c>
      <c r="S29" s="619"/>
      <c r="T29" s="619"/>
      <c r="U29" s="619"/>
      <c r="V29" s="619"/>
      <c r="W29" s="619"/>
      <c r="X29" s="619"/>
      <c r="Y29" s="620"/>
      <c r="Z29" s="671">
        <v>0.1</v>
      </c>
      <c r="AA29" s="671"/>
      <c r="AB29" s="671"/>
      <c r="AC29" s="671"/>
      <c r="AD29" s="672" t="s">
        <v>109</v>
      </c>
      <c r="AE29" s="672"/>
      <c r="AF29" s="672"/>
      <c r="AG29" s="672"/>
      <c r="AH29" s="672"/>
      <c r="AI29" s="672"/>
      <c r="AJ29" s="672"/>
      <c r="AK29" s="672"/>
      <c r="AL29" s="641" t="s">
        <v>109</v>
      </c>
      <c r="AM29" s="673"/>
      <c r="AN29" s="673"/>
      <c r="AO29" s="674"/>
      <c r="AP29" s="678" t="s">
        <v>202</v>
      </c>
      <c r="AQ29" s="679"/>
      <c r="AR29" s="679"/>
      <c r="AS29" s="679"/>
      <c r="AT29" s="679"/>
      <c r="AU29" s="679"/>
      <c r="AV29" s="679"/>
      <c r="AW29" s="679"/>
      <c r="AX29" s="679"/>
      <c r="AY29" s="679"/>
      <c r="AZ29" s="679"/>
      <c r="BA29" s="679"/>
      <c r="BB29" s="679"/>
      <c r="BC29" s="679"/>
      <c r="BD29" s="679"/>
      <c r="BE29" s="679"/>
      <c r="BF29" s="680"/>
      <c r="BG29" s="678" t="s">
        <v>284</v>
      </c>
      <c r="BH29" s="694"/>
      <c r="BI29" s="694"/>
      <c r="BJ29" s="694"/>
      <c r="BK29" s="694"/>
      <c r="BL29" s="694"/>
      <c r="BM29" s="694"/>
      <c r="BN29" s="694"/>
      <c r="BO29" s="694"/>
      <c r="BP29" s="694"/>
      <c r="BQ29" s="695"/>
      <c r="BR29" s="678" t="s">
        <v>285</v>
      </c>
      <c r="BS29" s="694"/>
      <c r="BT29" s="694"/>
      <c r="BU29" s="694"/>
      <c r="BV29" s="694"/>
      <c r="BW29" s="694"/>
      <c r="BX29" s="694"/>
      <c r="BY29" s="694"/>
      <c r="BZ29" s="694"/>
      <c r="CA29" s="694"/>
      <c r="CB29" s="695"/>
      <c r="CD29" s="688" t="s">
        <v>286</v>
      </c>
      <c r="CE29" s="689"/>
      <c r="CF29" s="655" t="s">
        <v>287</v>
      </c>
      <c r="CG29" s="652"/>
      <c r="CH29" s="652"/>
      <c r="CI29" s="652"/>
      <c r="CJ29" s="652"/>
      <c r="CK29" s="652"/>
      <c r="CL29" s="652"/>
      <c r="CM29" s="652"/>
      <c r="CN29" s="652"/>
      <c r="CO29" s="652"/>
      <c r="CP29" s="652"/>
      <c r="CQ29" s="653"/>
      <c r="CR29" s="618">
        <v>1904374</v>
      </c>
      <c r="CS29" s="637"/>
      <c r="CT29" s="637"/>
      <c r="CU29" s="637"/>
      <c r="CV29" s="637"/>
      <c r="CW29" s="637"/>
      <c r="CX29" s="637"/>
      <c r="CY29" s="638"/>
      <c r="CZ29" s="621">
        <v>12.9</v>
      </c>
      <c r="DA29" s="639"/>
      <c r="DB29" s="639"/>
      <c r="DC29" s="640"/>
      <c r="DD29" s="624">
        <v>1811474</v>
      </c>
      <c r="DE29" s="637"/>
      <c r="DF29" s="637"/>
      <c r="DG29" s="637"/>
      <c r="DH29" s="637"/>
      <c r="DI29" s="637"/>
      <c r="DJ29" s="637"/>
      <c r="DK29" s="638"/>
      <c r="DL29" s="624">
        <v>1811474</v>
      </c>
      <c r="DM29" s="637"/>
      <c r="DN29" s="637"/>
      <c r="DO29" s="637"/>
      <c r="DP29" s="637"/>
      <c r="DQ29" s="637"/>
      <c r="DR29" s="637"/>
      <c r="DS29" s="637"/>
      <c r="DT29" s="637"/>
      <c r="DU29" s="637"/>
      <c r="DV29" s="638"/>
      <c r="DW29" s="641">
        <v>17.399999999999999</v>
      </c>
      <c r="DX29" s="642"/>
      <c r="DY29" s="642"/>
      <c r="DZ29" s="642"/>
      <c r="EA29" s="642"/>
      <c r="EB29" s="642"/>
      <c r="EC29" s="643"/>
    </row>
    <row r="30" spans="2:133" ht="11.25" customHeight="1" x14ac:dyDescent="0.15">
      <c r="B30" s="615" t="s">
        <v>288</v>
      </c>
      <c r="C30" s="616"/>
      <c r="D30" s="616"/>
      <c r="E30" s="616"/>
      <c r="F30" s="616"/>
      <c r="G30" s="616"/>
      <c r="H30" s="616"/>
      <c r="I30" s="616"/>
      <c r="J30" s="616"/>
      <c r="K30" s="616"/>
      <c r="L30" s="616"/>
      <c r="M30" s="616"/>
      <c r="N30" s="616"/>
      <c r="O30" s="616"/>
      <c r="P30" s="616"/>
      <c r="Q30" s="617"/>
      <c r="R30" s="618">
        <v>128957</v>
      </c>
      <c r="S30" s="619"/>
      <c r="T30" s="619"/>
      <c r="U30" s="619"/>
      <c r="V30" s="619"/>
      <c r="W30" s="619"/>
      <c r="X30" s="619"/>
      <c r="Y30" s="620"/>
      <c r="Z30" s="671">
        <v>0.8</v>
      </c>
      <c r="AA30" s="671"/>
      <c r="AB30" s="671"/>
      <c r="AC30" s="671"/>
      <c r="AD30" s="672" t="s">
        <v>109</v>
      </c>
      <c r="AE30" s="672"/>
      <c r="AF30" s="672"/>
      <c r="AG30" s="672"/>
      <c r="AH30" s="672"/>
      <c r="AI30" s="672"/>
      <c r="AJ30" s="672"/>
      <c r="AK30" s="672"/>
      <c r="AL30" s="641" t="s">
        <v>109</v>
      </c>
      <c r="AM30" s="673"/>
      <c r="AN30" s="673"/>
      <c r="AO30" s="674"/>
      <c r="AP30" s="696" t="s">
        <v>289</v>
      </c>
      <c r="AQ30" s="697"/>
      <c r="AR30" s="697"/>
      <c r="AS30" s="697"/>
      <c r="AT30" s="702" t="s">
        <v>290</v>
      </c>
      <c r="AU30" s="182"/>
      <c r="AV30" s="182"/>
      <c r="AW30" s="182"/>
      <c r="AX30" s="705" t="s">
        <v>168</v>
      </c>
      <c r="AY30" s="706"/>
      <c r="AZ30" s="706"/>
      <c r="BA30" s="706"/>
      <c r="BB30" s="706"/>
      <c r="BC30" s="706"/>
      <c r="BD30" s="706"/>
      <c r="BE30" s="706"/>
      <c r="BF30" s="707"/>
      <c r="BG30" s="684">
        <v>98.6</v>
      </c>
      <c r="BH30" s="685"/>
      <c r="BI30" s="685"/>
      <c r="BJ30" s="685"/>
      <c r="BK30" s="685"/>
      <c r="BL30" s="685"/>
      <c r="BM30" s="686">
        <v>92.3</v>
      </c>
      <c r="BN30" s="685"/>
      <c r="BO30" s="685"/>
      <c r="BP30" s="685"/>
      <c r="BQ30" s="687"/>
      <c r="BR30" s="684">
        <v>98.7</v>
      </c>
      <c r="BS30" s="685"/>
      <c r="BT30" s="685"/>
      <c r="BU30" s="685"/>
      <c r="BV30" s="685"/>
      <c r="BW30" s="685"/>
      <c r="BX30" s="686">
        <v>92.1</v>
      </c>
      <c r="BY30" s="685"/>
      <c r="BZ30" s="685"/>
      <c r="CA30" s="685"/>
      <c r="CB30" s="687"/>
      <c r="CD30" s="690"/>
      <c r="CE30" s="691"/>
      <c r="CF30" s="655" t="s">
        <v>291</v>
      </c>
      <c r="CG30" s="652"/>
      <c r="CH30" s="652"/>
      <c r="CI30" s="652"/>
      <c r="CJ30" s="652"/>
      <c r="CK30" s="652"/>
      <c r="CL30" s="652"/>
      <c r="CM30" s="652"/>
      <c r="CN30" s="652"/>
      <c r="CO30" s="652"/>
      <c r="CP30" s="652"/>
      <c r="CQ30" s="653"/>
      <c r="CR30" s="618">
        <v>1687663</v>
      </c>
      <c r="CS30" s="619"/>
      <c r="CT30" s="619"/>
      <c r="CU30" s="619"/>
      <c r="CV30" s="619"/>
      <c r="CW30" s="619"/>
      <c r="CX30" s="619"/>
      <c r="CY30" s="620"/>
      <c r="CZ30" s="621">
        <v>11.4</v>
      </c>
      <c r="DA30" s="639"/>
      <c r="DB30" s="639"/>
      <c r="DC30" s="640"/>
      <c r="DD30" s="624">
        <v>1607971</v>
      </c>
      <c r="DE30" s="619"/>
      <c r="DF30" s="619"/>
      <c r="DG30" s="619"/>
      <c r="DH30" s="619"/>
      <c r="DI30" s="619"/>
      <c r="DJ30" s="619"/>
      <c r="DK30" s="620"/>
      <c r="DL30" s="624">
        <v>1607971</v>
      </c>
      <c r="DM30" s="619"/>
      <c r="DN30" s="619"/>
      <c r="DO30" s="619"/>
      <c r="DP30" s="619"/>
      <c r="DQ30" s="619"/>
      <c r="DR30" s="619"/>
      <c r="DS30" s="619"/>
      <c r="DT30" s="619"/>
      <c r="DU30" s="619"/>
      <c r="DV30" s="620"/>
      <c r="DW30" s="641">
        <v>15.5</v>
      </c>
      <c r="DX30" s="642"/>
      <c r="DY30" s="642"/>
      <c r="DZ30" s="642"/>
      <c r="EA30" s="642"/>
      <c r="EB30" s="642"/>
      <c r="EC30" s="643"/>
    </row>
    <row r="31" spans="2:133" ht="11.25" customHeight="1" x14ac:dyDescent="0.15">
      <c r="B31" s="615" t="s">
        <v>292</v>
      </c>
      <c r="C31" s="616"/>
      <c r="D31" s="616"/>
      <c r="E31" s="616"/>
      <c r="F31" s="616"/>
      <c r="G31" s="616"/>
      <c r="H31" s="616"/>
      <c r="I31" s="616"/>
      <c r="J31" s="616"/>
      <c r="K31" s="616"/>
      <c r="L31" s="616"/>
      <c r="M31" s="616"/>
      <c r="N31" s="616"/>
      <c r="O31" s="616"/>
      <c r="P31" s="616"/>
      <c r="Q31" s="617"/>
      <c r="R31" s="618">
        <v>465156</v>
      </c>
      <c r="S31" s="619"/>
      <c r="T31" s="619"/>
      <c r="U31" s="619"/>
      <c r="V31" s="619"/>
      <c r="W31" s="619"/>
      <c r="X31" s="619"/>
      <c r="Y31" s="620"/>
      <c r="Z31" s="671">
        <v>3</v>
      </c>
      <c r="AA31" s="671"/>
      <c r="AB31" s="671"/>
      <c r="AC31" s="671"/>
      <c r="AD31" s="672" t="s">
        <v>109</v>
      </c>
      <c r="AE31" s="672"/>
      <c r="AF31" s="672"/>
      <c r="AG31" s="672"/>
      <c r="AH31" s="672"/>
      <c r="AI31" s="672"/>
      <c r="AJ31" s="672"/>
      <c r="AK31" s="672"/>
      <c r="AL31" s="641" t="s">
        <v>109</v>
      </c>
      <c r="AM31" s="673"/>
      <c r="AN31" s="673"/>
      <c r="AO31" s="674"/>
      <c r="AP31" s="698"/>
      <c r="AQ31" s="699"/>
      <c r="AR31" s="699"/>
      <c r="AS31" s="699"/>
      <c r="AT31" s="703"/>
      <c r="AU31" s="181" t="s">
        <v>293</v>
      </c>
      <c r="AV31" s="181"/>
      <c r="AW31" s="181"/>
      <c r="AX31" s="615" t="s">
        <v>294</v>
      </c>
      <c r="AY31" s="616"/>
      <c r="AZ31" s="616"/>
      <c r="BA31" s="616"/>
      <c r="BB31" s="616"/>
      <c r="BC31" s="616"/>
      <c r="BD31" s="616"/>
      <c r="BE31" s="616"/>
      <c r="BF31" s="617"/>
      <c r="BG31" s="682">
        <v>98.3</v>
      </c>
      <c r="BH31" s="637"/>
      <c r="BI31" s="637"/>
      <c r="BJ31" s="637"/>
      <c r="BK31" s="637"/>
      <c r="BL31" s="637"/>
      <c r="BM31" s="673">
        <v>92</v>
      </c>
      <c r="BN31" s="683"/>
      <c r="BO31" s="683"/>
      <c r="BP31" s="683"/>
      <c r="BQ31" s="647"/>
      <c r="BR31" s="682">
        <v>98.4</v>
      </c>
      <c r="BS31" s="637"/>
      <c r="BT31" s="637"/>
      <c r="BU31" s="637"/>
      <c r="BV31" s="637"/>
      <c r="BW31" s="637"/>
      <c r="BX31" s="673">
        <v>91.9</v>
      </c>
      <c r="BY31" s="683"/>
      <c r="BZ31" s="683"/>
      <c r="CA31" s="683"/>
      <c r="CB31" s="647"/>
      <c r="CD31" s="690"/>
      <c r="CE31" s="691"/>
      <c r="CF31" s="655" t="s">
        <v>295</v>
      </c>
      <c r="CG31" s="652"/>
      <c r="CH31" s="652"/>
      <c r="CI31" s="652"/>
      <c r="CJ31" s="652"/>
      <c r="CK31" s="652"/>
      <c r="CL31" s="652"/>
      <c r="CM31" s="652"/>
      <c r="CN31" s="652"/>
      <c r="CO31" s="652"/>
      <c r="CP31" s="652"/>
      <c r="CQ31" s="653"/>
      <c r="CR31" s="618">
        <v>216711</v>
      </c>
      <c r="CS31" s="637"/>
      <c r="CT31" s="637"/>
      <c r="CU31" s="637"/>
      <c r="CV31" s="637"/>
      <c r="CW31" s="637"/>
      <c r="CX31" s="637"/>
      <c r="CY31" s="638"/>
      <c r="CZ31" s="621">
        <v>1.5</v>
      </c>
      <c r="DA31" s="639"/>
      <c r="DB31" s="639"/>
      <c r="DC31" s="640"/>
      <c r="DD31" s="624">
        <v>203503</v>
      </c>
      <c r="DE31" s="637"/>
      <c r="DF31" s="637"/>
      <c r="DG31" s="637"/>
      <c r="DH31" s="637"/>
      <c r="DI31" s="637"/>
      <c r="DJ31" s="637"/>
      <c r="DK31" s="638"/>
      <c r="DL31" s="624">
        <v>203503</v>
      </c>
      <c r="DM31" s="637"/>
      <c r="DN31" s="637"/>
      <c r="DO31" s="637"/>
      <c r="DP31" s="637"/>
      <c r="DQ31" s="637"/>
      <c r="DR31" s="637"/>
      <c r="DS31" s="637"/>
      <c r="DT31" s="637"/>
      <c r="DU31" s="637"/>
      <c r="DV31" s="638"/>
      <c r="DW31" s="641">
        <v>2</v>
      </c>
      <c r="DX31" s="642"/>
      <c r="DY31" s="642"/>
      <c r="DZ31" s="642"/>
      <c r="EA31" s="642"/>
      <c r="EB31" s="642"/>
      <c r="EC31" s="643"/>
    </row>
    <row r="32" spans="2:133" ht="11.25" customHeight="1" x14ac:dyDescent="0.15">
      <c r="B32" s="615" t="s">
        <v>296</v>
      </c>
      <c r="C32" s="616"/>
      <c r="D32" s="616"/>
      <c r="E32" s="616"/>
      <c r="F32" s="616"/>
      <c r="G32" s="616"/>
      <c r="H32" s="616"/>
      <c r="I32" s="616"/>
      <c r="J32" s="616"/>
      <c r="K32" s="616"/>
      <c r="L32" s="616"/>
      <c r="M32" s="616"/>
      <c r="N32" s="616"/>
      <c r="O32" s="616"/>
      <c r="P32" s="616"/>
      <c r="Q32" s="617"/>
      <c r="R32" s="618">
        <v>436400</v>
      </c>
      <c r="S32" s="619"/>
      <c r="T32" s="619"/>
      <c r="U32" s="619"/>
      <c r="V32" s="619"/>
      <c r="W32" s="619"/>
      <c r="X32" s="619"/>
      <c r="Y32" s="620"/>
      <c r="Z32" s="671">
        <v>2.8</v>
      </c>
      <c r="AA32" s="671"/>
      <c r="AB32" s="671"/>
      <c r="AC32" s="671"/>
      <c r="AD32" s="672">
        <v>9732</v>
      </c>
      <c r="AE32" s="672"/>
      <c r="AF32" s="672"/>
      <c r="AG32" s="672"/>
      <c r="AH32" s="672"/>
      <c r="AI32" s="672"/>
      <c r="AJ32" s="672"/>
      <c r="AK32" s="672"/>
      <c r="AL32" s="641">
        <v>0.1</v>
      </c>
      <c r="AM32" s="673"/>
      <c r="AN32" s="673"/>
      <c r="AO32" s="674"/>
      <c r="AP32" s="700"/>
      <c r="AQ32" s="701"/>
      <c r="AR32" s="701"/>
      <c r="AS32" s="701"/>
      <c r="AT32" s="704"/>
      <c r="AU32" s="183"/>
      <c r="AV32" s="183"/>
      <c r="AW32" s="183"/>
      <c r="AX32" s="599" t="s">
        <v>297</v>
      </c>
      <c r="AY32" s="600"/>
      <c r="AZ32" s="600"/>
      <c r="BA32" s="600"/>
      <c r="BB32" s="600"/>
      <c r="BC32" s="600"/>
      <c r="BD32" s="600"/>
      <c r="BE32" s="600"/>
      <c r="BF32" s="601"/>
      <c r="BG32" s="681">
        <v>98.7</v>
      </c>
      <c r="BH32" s="603"/>
      <c r="BI32" s="603"/>
      <c r="BJ32" s="603"/>
      <c r="BK32" s="603"/>
      <c r="BL32" s="603"/>
      <c r="BM32" s="666">
        <v>91.6</v>
      </c>
      <c r="BN32" s="603"/>
      <c r="BO32" s="603"/>
      <c r="BP32" s="603"/>
      <c r="BQ32" s="660"/>
      <c r="BR32" s="681">
        <v>98.9</v>
      </c>
      <c r="BS32" s="603"/>
      <c r="BT32" s="603"/>
      <c r="BU32" s="603"/>
      <c r="BV32" s="603"/>
      <c r="BW32" s="603"/>
      <c r="BX32" s="666">
        <v>91.2</v>
      </c>
      <c r="BY32" s="603"/>
      <c r="BZ32" s="603"/>
      <c r="CA32" s="603"/>
      <c r="CB32" s="660"/>
      <c r="CD32" s="692"/>
      <c r="CE32" s="693"/>
      <c r="CF32" s="655" t="s">
        <v>298</v>
      </c>
      <c r="CG32" s="652"/>
      <c r="CH32" s="652"/>
      <c r="CI32" s="652"/>
      <c r="CJ32" s="652"/>
      <c r="CK32" s="652"/>
      <c r="CL32" s="652"/>
      <c r="CM32" s="652"/>
      <c r="CN32" s="652"/>
      <c r="CO32" s="652"/>
      <c r="CP32" s="652"/>
      <c r="CQ32" s="653"/>
      <c r="CR32" s="618">
        <v>14</v>
      </c>
      <c r="CS32" s="619"/>
      <c r="CT32" s="619"/>
      <c r="CU32" s="619"/>
      <c r="CV32" s="619"/>
      <c r="CW32" s="619"/>
      <c r="CX32" s="619"/>
      <c r="CY32" s="620"/>
      <c r="CZ32" s="621">
        <v>0</v>
      </c>
      <c r="DA32" s="639"/>
      <c r="DB32" s="639"/>
      <c r="DC32" s="640"/>
      <c r="DD32" s="624">
        <v>14</v>
      </c>
      <c r="DE32" s="619"/>
      <c r="DF32" s="619"/>
      <c r="DG32" s="619"/>
      <c r="DH32" s="619"/>
      <c r="DI32" s="619"/>
      <c r="DJ32" s="619"/>
      <c r="DK32" s="620"/>
      <c r="DL32" s="624">
        <v>14</v>
      </c>
      <c r="DM32" s="619"/>
      <c r="DN32" s="619"/>
      <c r="DO32" s="619"/>
      <c r="DP32" s="619"/>
      <c r="DQ32" s="619"/>
      <c r="DR32" s="619"/>
      <c r="DS32" s="619"/>
      <c r="DT32" s="619"/>
      <c r="DU32" s="619"/>
      <c r="DV32" s="620"/>
      <c r="DW32" s="641">
        <v>0</v>
      </c>
      <c r="DX32" s="642"/>
      <c r="DY32" s="642"/>
      <c r="DZ32" s="642"/>
      <c r="EA32" s="642"/>
      <c r="EB32" s="642"/>
      <c r="EC32" s="643"/>
    </row>
    <row r="33" spans="2:133" ht="11.25" customHeight="1" x14ac:dyDescent="0.15">
      <c r="B33" s="615" t="s">
        <v>299</v>
      </c>
      <c r="C33" s="616"/>
      <c r="D33" s="616"/>
      <c r="E33" s="616"/>
      <c r="F33" s="616"/>
      <c r="G33" s="616"/>
      <c r="H33" s="616"/>
      <c r="I33" s="616"/>
      <c r="J33" s="616"/>
      <c r="K33" s="616"/>
      <c r="L33" s="616"/>
      <c r="M33" s="616"/>
      <c r="N33" s="616"/>
      <c r="O33" s="616"/>
      <c r="P33" s="616"/>
      <c r="Q33" s="617"/>
      <c r="R33" s="618">
        <v>1323300</v>
      </c>
      <c r="S33" s="619"/>
      <c r="T33" s="619"/>
      <c r="U33" s="619"/>
      <c r="V33" s="619"/>
      <c r="W33" s="619"/>
      <c r="X33" s="619"/>
      <c r="Y33" s="620"/>
      <c r="Z33" s="671">
        <v>8.5</v>
      </c>
      <c r="AA33" s="671"/>
      <c r="AB33" s="671"/>
      <c r="AC33" s="671"/>
      <c r="AD33" s="672" t="s">
        <v>109</v>
      </c>
      <c r="AE33" s="672"/>
      <c r="AF33" s="672"/>
      <c r="AG33" s="672"/>
      <c r="AH33" s="672"/>
      <c r="AI33" s="672"/>
      <c r="AJ33" s="672"/>
      <c r="AK33" s="672"/>
      <c r="AL33" s="641" t="s">
        <v>109</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300</v>
      </c>
      <c r="CE33" s="652"/>
      <c r="CF33" s="652"/>
      <c r="CG33" s="652"/>
      <c r="CH33" s="652"/>
      <c r="CI33" s="652"/>
      <c r="CJ33" s="652"/>
      <c r="CK33" s="652"/>
      <c r="CL33" s="652"/>
      <c r="CM33" s="652"/>
      <c r="CN33" s="652"/>
      <c r="CO33" s="652"/>
      <c r="CP33" s="652"/>
      <c r="CQ33" s="653"/>
      <c r="CR33" s="618">
        <v>6408055</v>
      </c>
      <c r="CS33" s="637"/>
      <c r="CT33" s="637"/>
      <c r="CU33" s="637"/>
      <c r="CV33" s="637"/>
      <c r="CW33" s="637"/>
      <c r="CX33" s="637"/>
      <c r="CY33" s="638"/>
      <c r="CZ33" s="621">
        <v>43.3</v>
      </c>
      <c r="DA33" s="639"/>
      <c r="DB33" s="639"/>
      <c r="DC33" s="640"/>
      <c r="DD33" s="624">
        <v>5351530</v>
      </c>
      <c r="DE33" s="637"/>
      <c r="DF33" s="637"/>
      <c r="DG33" s="637"/>
      <c r="DH33" s="637"/>
      <c r="DI33" s="637"/>
      <c r="DJ33" s="637"/>
      <c r="DK33" s="638"/>
      <c r="DL33" s="624">
        <v>4056377</v>
      </c>
      <c r="DM33" s="637"/>
      <c r="DN33" s="637"/>
      <c r="DO33" s="637"/>
      <c r="DP33" s="637"/>
      <c r="DQ33" s="637"/>
      <c r="DR33" s="637"/>
      <c r="DS33" s="637"/>
      <c r="DT33" s="637"/>
      <c r="DU33" s="637"/>
      <c r="DV33" s="638"/>
      <c r="DW33" s="641">
        <v>39.1</v>
      </c>
      <c r="DX33" s="642"/>
      <c r="DY33" s="642"/>
      <c r="DZ33" s="642"/>
      <c r="EA33" s="642"/>
      <c r="EB33" s="642"/>
      <c r="EC33" s="643"/>
    </row>
    <row r="34" spans="2:133" ht="11.25" customHeight="1" x14ac:dyDescent="0.15">
      <c r="B34" s="615" t="s">
        <v>301</v>
      </c>
      <c r="C34" s="616"/>
      <c r="D34" s="616"/>
      <c r="E34" s="616"/>
      <c r="F34" s="616"/>
      <c r="G34" s="616"/>
      <c r="H34" s="616"/>
      <c r="I34" s="616"/>
      <c r="J34" s="616"/>
      <c r="K34" s="616"/>
      <c r="L34" s="616"/>
      <c r="M34" s="616"/>
      <c r="N34" s="616"/>
      <c r="O34" s="616"/>
      <c r="P34" s="616"/>
      <c r="Q34" s="617"/>
      <c r="R34" s="618" t="s">
        <v>109</v>
      </c>
      <c r="S34" s="619"/>
      <c r="T34" s="619"/>
      <c r="U34" s="619"/>
      <c r="V34" s="619"/>
      <c r="W34" s="619"/>
      <c r="X34" s="619"/>
      <c r="Y34" s="620"/>
      <c r="Z34" s="671" t="s">
        <v>109</v>
      </c>
      <c r="AA34" s="671"/>
      <c r="AB34" s="671"/>
      <c r="AC34" s="671"/>
      <c r="AD34" s="672" t="s">
        <v>109</v>
      </c>
      <c r="AE34" s="672"/>
      <c r="AF34" s="672"/>
      <c r="AG34" s="672"/>
      <c r="AH34" s="672"/>
      <c r="AI34" s="672"/>
      <c r="AJ34" s="672"/>
      <c r="AK34" s="672"/>
      <c r="AL34" s="641" t="s">
        <v>109</v>
      </c>
      <c r="AM34" s="673"/>
      <c r="AN34" s="673"/>
      <c r="AO34" s="674"/>
      <c r="AP34" s="186"/>
      <c r="AQ34" s="678" t="s">
        <v>302</v>
      </c>
      <c r="AR34" s="679"/>
      <c r="AS34" s="679"/>
      <c r="AT34" s="679"/>
      <c r="AU34" s="679"/>
      <c r="AV34" s="679"/>
      <c r="AW34" s="679"/>
      <c r="AX34" s="679"/>
      <c r="AY34" s="679"/>
      <c r="AZ34" s="679"/>
      <c r="BA34" s="679"/>
      <c r="BB34" s="679"/>
      <c r="BC34" s="679"/>
      <c r="BD34" s="679"/>
      <c r="BE34" s="679"/>
      <c r="BF34" s="680"/>
      <c r="BG34" s="678" t="s">
        <v>303</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304</v>
      </c>
      <c r="CE34" s="652"/>
      <c r="CF34" s="652"/>
      <c r="CG34" s="652"/>
      <c r="CH34" s="652"/>
      <c r="CI34" s="652"/>
      <c r="CJ34" s="652"/>
      <c r="CK34" s="652"/>
      <c r="CL34" s="652"/>
      <c r="CM34" s="652"/>
      <c r="CN34" s="652"/>
      <c r="CO34" s="652"/>
      <c r="CP34" s="652"/>
      <c r="CQ34" s="653"/>
      <c r="CR34" s="618">
        <v>2042635</v>
      </c>
      <c r="CS34" s="619"/>
      <c r="CT34" s="619"/>
      <c r="CU34" s="619"/>
      <c r="CV34" s="619"/>
      <c r="CW34" s="619"/>
      <c r="CX34" s="619"/>
      <c r="CY34" s="620"/>
      <c r="CZ34" s="621">
        <v>13.8</v>
      </c>
      <c r="DA34" s="639"/>
      <c r="DB34" s="639"/>
      <c r="DC34" s="640"/>
      <c r="DD34" s="624">
        <v>1643259</v>
      </c>
      <c r="DE34" s="619"/>
      <c r="DF34" s="619"/>
      <c r="DG34" s="619"/>
      <c r="DH34" s="619"/>
      <c r="DI34" s="619"/>
      <c r="DJ34" s="619"/>
      <c r="DK34" s="620"/>
      <c r="DL34" s="624">
        <v>1569898</v>
      </c>
      <c r="DM34" s="619"/>
      <c r="DN34" s="619"/>
      <c r="DO34" s="619"/>
      <c r="DP34" s="619"/>
      <c r="DQ34" s="619"/>
      <c r="DR34" s="619"/>
      <c r="DS34" s="619"/>
      <c r="DT34" s="619"/>
      <c r="DU34" s="619"/>
      <c r="DV34" s="620"/>
      <c r="DW34" s="641">
        <v>15.1</v>
      </c>
      <c r="DX34" s="642"/>
      <c r="DY34" s="642"/>
      <c r="DZ34" s="642"/>
      <c r="EA34" s="642"/>
      <c r="EB34" s="642"/>
      <c r="EC34" s="643"/>
    </row>
    <row r="35" spans="2:133" ht="11.25" customHeight="1" x14ac:dyDescent="0.15">
      <c r="B35" s="615" t="s">
        <v>305</v>
      </c>
      <c r="C35" s="616"/>
      <c r="D35" s="616"/>
      <c r="E35" s="616"/>
      <c r="F35" s="616"/>
      <c r="G35" s="616"/>
      <c r="H35" s="616"/>
      <c r="I35" s="616"/>
      <c r="J35" s="616"/>
      <c r="K35" s="616"/>
      <c r="L35" s="616"/>
      <c r="M35" s="616"/>
      <c r="N35" s="616"/>
      <c r="O35" s="616"/>
      <c r="P35" s="616"/>
      <c r="Q35" s="617"/>
      <c r="R35" s="618">
        <v>552000</v>
      </c>
      <c r="S35" s="619"/>
      <c r="T35" s="619"/>
      <c r="U35" s="619"/>
      <c r="V35" s="619"/>
      <c r="W35" s="619"/>
      <c r="X35" s="619"/>
      <c r="Y35" s="620"/>
      <c r="Z35" s="671">
        <v>3.5</v>
      </c>
      <c r="AA35" s="671"/>
      <c r="AB35" s="671"/>
      <c r="AC35" s="671"/>
      <c r="AD35" s="672" t="s">
        <v>109</v>
      </c>
      <c r="AE35" s="672"/>
      <c r="AF35" s="672"/>
      <c r="AG35" s="672"/>
      <c r="AH35" s="672"/>
      <c r="AI35" s="672"/>
      <c r="AJ35" s="672"/>
      <c r="AK35" s="672"/>
      <c r="AL35" s="641" t="s">
        <v>109</v>
      </c>
      <c r="AM35" s="673"/>
      <c r="AN35" s="673"/>
      <c r="AO35" s="674"/>
      <c r="AP35" s="186"/>
      <c r="AQ35" s="675" t="s">
        <v>306</v>
      </c>
      <c r="AR35" s="676"/>
      <c r="AS35" s="676"/>
      <c r="AT35" s="676"/>
      <c r="AU35" s="676"/>
      <c r="AV35" s="676"/>
      <c r="AW35" s="676"/>
      <c r="AX35" s="676"/>
      <c r="AY35" s="677"/>
      <c r="AZ35" s="668">
        <v>2566187</v>
      </c>
      <c r="BA35" s="669"/>
      <c r="BB35" s="669"/>
      <c r="BC35" s="669"/>
      <c r="BD35" s="669"/>
      <c r="BE35" s="669"/>
      <c r="BF35" s="670"/>
      <c r="BG35" s="675" t="s">
        <v>307</v>
      </c>
      <c r="BH35" s="676"/>
      <c r="BI35" s="676"/>
      <c r="BJ35" s="676"/>
      <c r="BK35" s="676"/>
      <c r="BL35" s="676"/>
      <c r="BM35" s="676"/>
      <c r="BN35" s="676"/>
      <c r="BO35" s="676"/>
      <c r="BP35" s="676"/>
      <c r="BQ35" s="676"/>
      <c r="BR35" s="676"/>
      <c r="BS35" s="676"/>
      <c r="BT35" s="676"/>
      <c r="BU35" s="677"/>
      <c r="BV35" s="668">
        <v>23121</v>
      </c>
      <c r="BW35" s="669"/>
      <c r="BX35" s="669"/>
      <c r="BY35" s="669"/>
      <c r="BZ35" s="669"/>
      <c r="CA35" s="669"/>
      <c r="CB35" s="670"/>
      <c r="CD35" s="655" t="s">
        <v>308</v>
      </c>
      <c r="CE35" s="652"/>
      <c r="CF35" s="652"/>
      <c r="CG35" s="652"/>
      <c r="CH35" s="652"/>
      <c r="CI35" s="652"/>
      <c r="CJ35" s="652"/>
      <c r="CK35" s="652"/>
      <c r="CL35" s="652"/>
      <c r="CM35" s="652"/>
      <c r="CN35" s="652"/>
      <c r="CO35" s="652"/>
      <c r="CP35" s="652"/>
      <c r="CQ35" s="653"/>
      <c r="CR35" s="618">
        <v>265215</v>
      </c>
      <c r="CS35" s="637"/>
      <c r="CT35" s="637"/>
      <c r="CU35" s="637"/>
      <c r="CV35" s="637"/>
      <c r="CW35" s="637"/>
      <c r="CX35" s="637"/>
      <c r="CY35" s="638"/>
      <c r="CZ35" s="621">
        <v>1.8</v>
      </c>
      <c r="DA35" s="639"/>
      <c r="DB35" s="639"/>
      <c r="DC35" s="640"/>
      <c r="DD35" s="624">
        <v>161474</v>
      </c>
      <c r="DE35" s="637"/>
      <c r="DF35" s="637"/>
      <c r="DG35" s="637"/>
      <c r="DH35" s="637"/>
      <c r="DI35" s="637"/>
      <c r="DJ35" s="637"/>
      <c r="DK35" s="638"/>
      <c r="DL35" s="624">
        <v>160895</v>
      </c>
      <c r="DM35" s="637"/>
      <c r="DN35" s="637"/>
      <c r="DO35" s="637"/>
      <c r="DP35" s="637"/>
      <c r="DQ35" s="637"/>
      <c r="DR35" s="637"/>
      <c r="DS35" s="637"/>
      <c r="DT35" s="637"/>
      <c r="DU35" s="637"/>
      <c r="DV35" s="638"/>
      <c r="DW35" s="641">
        <v>1.5</v>
      </c>
      <c r="DX35" s="642"/>
      <c r="DY35" s="642"/>
      <c r="DZ35" s="642"/>
      <c r="EA35" s="642"/>
      <c r="EB35" s="642"/>
      <c r="EC35" s="643"/>
    </row>
    <row r="36" spans="2:133" ht="11.25" customHeight="1" x14ac:dyDescent="0.15">
      <c r="B36" s="599" t="s">
        <v>309</v>
      </c>
      <c r="C36" s="600"/>
      <c r="D36" s="600"/>
      <c r="E36" s="600"/>
      <c r="F36" s="600"/>
      <c r="G36" s="600"/>
      <c r="H36" s="600"/>
      <c r="I36" s="600"/>
      <c r="J36" s="600"/>
      <c r="K36" s="600"/>
      <c r="L36" s="600"/>
      <c r="M36" s="600"/>
      <c r="N36" s="600"/>
      <c r="O36" s="600"/>
      <c r="P36" s="600"/>
      <c r="Q36" s="601"/>
      <c r="R36" s="602">
        <v>15549474</v>
      </c>
      <c r="S36" s="659"/>
      <c r="T36" s="659"/>
      <c r="U36" s="659"/>
      <c r="V36" s="659"/>
      <c r="W36" s="659"/>
      <c r="X36" s="659"/>
      <c r="Y36" s="662"/>
      <c r="Z36" s="663">
        <v>100</v>
      </c>
      <c r="AA36" s="663"/>
      <c r="AB36" s="663"/>
      <c r="AC36" s="663"/>
      <c r="AD36" s="664">
        <v>9833678</v>
      </c>
      <c r="AE36" s="664"/>
      <c r="AF36" s="664"/>
      <c r="AG36" s="664"/>
      <c r="AH36" s="664"/>
      <c r="AI36" s="664"/>
      <c r="AJ36" s="664"/>
      <c r="AK36" s="664"/>
      <c r="AL36" s="665">
        <v>100</v>
      </c>
      <c r="AM36" s="666"/>
      <c r="AN36" s="666"/>
      <c r="AO36" s="667"/>
      <c r="AQ36" s="644" t="s">
        <v>310</v>
      </c>
      <c r="AR36" s="645"/>
      <c r="AS36" s="645"/>
      <c r="AT36" s="645"/>
      <c r="AU36" s="645"/>
      <c r="AV36" s="645"/>
      <c r="AW36" s="645"/>
      <c r="AX36" s="645"/>
      <c r="AY36" s="646"/>
      <c r="AZ36" s="618">
        <v>895604</v>
      </c>
      <c r="BA36" s="619"/>
      <c r="BB36" s="619"/>
      <c r="BC36" s="619"/>
      <c r="BD36" s="637"/>
      <c r="BE36" s="637"/>
      <c r="BF36" s="647"/>
      <c r="BG36" s="655" t="s">
        <v>311</v>
      </c>
      <c r="BH36" s="652"/>
      <c r="BI36" s="652"/>
      <c r="BJ36" s="652"/>
      <c r="BK36" s="652"/>
      <c r="BL36" s="652"/>
      <c r="BM36" s="652"/>
      <c r="BN36" s="652"/>
      <c r="BO36" s="652"/>
      <c r="BP36" s="652"/>
      <c r="BQ36" s="652"/>
      <c r="BR36" s="652"/>
      <c r="BS36" s="652"/>
      <c r="BT36" s="652"/>
      <c r="BU36" s="653"/>
      <c r="BV36" s="618">
        <v>-18813</v>
      </c>
      <c r="BW36" s="619"/>
      <c r="BX36" s="619"/>
      <c r="BY36" s="619"/>
      <c r="BZ36" s="619"/>
      <c r="CA36" s="619"/>
      <c r="CB36" s="654"/>
      <c r="CD36" s="655" t="s">
        <v>312</v>
      </c>
      <c r="CE36" s="652"/>
      <c r="CF36" s="652"/>
      <c r="CG36" s="652"/>
      <c r="CH36" s="652"/>
      <c r="CI36" s="652"/>
      <c r="CJ36" s="652"/>
      <c r="CK36" s="652"/>
      <c r="CL36" s="652"/>
      <c r="CM36" s="652"/>
      <c r="CN36" s="652"/>
      <c r="CO36" s="652"/>
      <c r="CP36" s="652"/>
      <c r="CQ36" s="653"/>
      <c r="CR36" s="618">
        <v>1610351</v>
      </c>
      <c r="CS36" s="619"/>
      <c r="CT36" s="619"/>
      <c r="CU36" s="619"/>
      <c r="CV36" s="619"/>
      <c r="CW36" s="619"/>
      <c r="CX36" s="619"/>
      <c r="CY36" s="620"/>
      <c r="CZ36" s="621">
        <v>10.9</v>
      </c>
      <c r="DA36" s="639"/>
      <c r="DB36" s="639"/>
      <c r="DC36" s="640"/>
      <c r="DD36" s="624">
        <v>1494781</v>
      </c>
      <c r="DE36" s="619"/>
      <c r="DF36" s="619"/>
      <c r="DG36" s="619"/>
      <c r="DH36" s="619"/>
      <c r="DI36" s="619"/>
      <c r="DJ36" s="619"/>
      <c r="DK36" s="620"/>
      <c r="DL36" s="624">
        <v>1157151</v>
      </c>
      <c r="DM36" s="619"/>
      <c r="DN36" s="619"/>
      <c r="DO36" s="619"/>
      <c r="DP36" s="619"/>
      <c r="DQ36" s="619"/>
      <c r="DR36" s="619"/>
      <c r="DS36" s="619"/>
      <c r="DT36" s="619"/>
      <c r="DU36" s="619"/>
      <c r="DV36" s="620"/>
      <c r="DW36" s="641">
        <v>11.1</v>
      </c>
      <c r="DX36" s="642"/>
      <c r="DY36" s="642"/>
      <c r="DZ36" s="642"/>
      <c r="EA36" s="642"/>
      <c r="EB36" s="642"/>
      <c r="EC36" s="643"/>
    </row>
    <row r="37" spans="2:133" ht="11.25" customHeight="1" x14ac:dyDescent="0.15">
      <c r="AQ37" s="644" t="s">
        <v>313</v>
      </c>
      <c r="AR37" s="645"/>
      <c r="AS37" s="645"/>
      <c r="AT37" s="645"/>
      <c r="AU37" s="645"/>
      <c r="AV37" s="645"/>
      <c r="AW37" s="645"/>
      <c r="AX37" s="645"/>
      <c r="AY37" s="646"/>
      <c r="AZ37" s="618">
        <v>214261</v>
      </c>
      <c r="BA37" s="619"/>
      <c r="BB37" s="619"/>
      <c r="BC37" s="619"/>
      <c r="BD37" s="637"/>
      <c r="BE37" s="637"/>
      <c r="BF37" s="647"/>
      <c r="BG37" s="655" t="s">
        <v>314</v>
      </c>
      <c r="BH37" s="652"/>
      <c r="BI37" s="652"/>
      <c r="BJ37" s="652"/>
      <c r="BK37" s="652"/>
      <c r="BL37" s="652"/>
      <c r="BM37" s="652"/>
      <c r="BN37" s="652"/>
      <c r="BO37" s="652"/>
      <c r="BP37" s="652"/>
      <c r="BQ37" s="652"/>
      <c r="BR37" s="652"/>
      <c r="BS37" s="652"/>
      <c r="BT37" s="652"/>
      <c r="BU37" s="653"/>
      <c r="BV37" s="618">
        <v>4788</v>
      </c>
      <c r="BW37" s="619"/>
      <c r="BX37" s="619"/>
      <c r="BY37" s="619"/>
      <c r="BZ37" s="619"/>
      <c r="CA37" s="619"/>
      <c r="CB37" s="654"/>
      <c r="CD37" s="655" t="s">
        <v>315</v>
      </c>
      <c r="CE37" s="652"/>
      <c r="CF37" s="652"/>
      <c r="CG37" s="652"/>
      <c r="CH37" s="652"/>
      <c r="CI37" s="652"/>
      <c r="CJ37" s="652"/>
      <c r="CK37" s="652"/>
      <c r="CL37" s="652"/>
      <c r="CM37" s="652"/>
      <c r="CN37" s="652"/>
      <c r="CO37" s="652"/>
      <c r="CP37" s="652"/>
      <c r="CQ37" s="653"/>
      <c r="CR37" s="618">
        <v>4256</v>
      </c>
      <c r="CS37" s="637"/>
      <c r="CT37" s="637"/>
      <c r="CU37" s="637"/>
      <c r="CV37" s="637"/>
      <c r="CW37" s="637"/>
      <c r="CX37" s="637"/>
      <c r="CY37" s="638"/>
      <c r="CZ37" s="621">
        <v>0</v>
      </c>
      <c r="DA37" s="639"/>
      <c r="DB37" s="639"/>
      <c r="DC37" s="640"/>
      <c r="DD37" s="624">
        <v>4256</v>
      </c>
      <c r="DE37" s="637"/>
      <c r="DF37" s="637"/>
      <c r="DG37" s="637"/>
      <c r="DH37" s="637"/>
      <c r="DI37" s="637"/>
      <c r="DJ37" s="637"/>
      <c r="DK37" s="638"/>
      <c r="DL37" s="624">
        <v>4225</v>
      </c>
      <c r="DM37" s="637"/>
      <c r="DN37" s="637"/>
      <c r="DO37" s="637"/>
      <c r="DP37" s="637"/>
      <c r="DQ37" s="637"/>
      <c r="DR37" s="637"/>
      <c r="DS37" s="637"/>
      <c r="DT37" s="637"/>
      <c r="DU37" s="637"/>
      <c r="DV37" s="638"/>
      <c r="DW37" s="641">
        <v>0</v>
      </c>
      <c r="DX37" s="642"/>
      <c r="DY37" s="642"/>
      <c r="DZ37" s="642"/>
      <c r="EA37" s="642"/>
      <c r="EB37" s="642"/>
      <c r="EC37" s="643"/>
    </row>
    <row r="38" spans="2:133" ht="11.25" customHeight="1" x14ac:dyDescent="0.15">
      <c r="AQ38" s="644" t="s">
        <v>316</v>
      </c>
      <c r="AR38" s="645"/>
      <c r="AS38" s="645"/>
      <c r="AT38" s="645"/>
      <c r="AU38" s="645"/>
      <c r="AV38" s="645"/>
      <c r="AW38" s="645"/>
      <c r="AX38" s="645"/>
      <c r="AY38" s="646"/>
      <c r="AZ38" s="618">
        <v>58391</v>
      </c>
      <c r="BA38" s="619"/>
      <c r="BB38" s="619"/>
      <c r="BC38" s="619"/>
      <c r="BD38" s="637"/>
      <c r="BE38" s="637"/>
      <c r="BF38" s="647"/>
      <c r="BG38" s="655" t="s">
        <v>317</v>
      </c>
      <c r="BH38" s="652"/>
      <c r="BI38" s="652"/>
      <c r="BJ38" s="652"/>
      <c r="BK38" s="652"/>
      <c r="BL38" s="652"/>
      <c r="BM38" s="652"/>
      <c r="BN38" s="652"/>
      <c r="BO38" s="652"/>
      <c r="BP38" s="652"/>
      <c r="BQ38" s="652"/>
      <c r="BR38" s="652"/>
      <c r="BS38" s="652"/>
      <c r="BT38" s="652"/>
      <c r="BU38" s="653"/>
      <c r="BV38" s="618">
        <v>7609</v>
      </c>
      <c r="BW38" s="619"/>
      <c r="BX38" s="619"/>
      <c r="BY38" s="619"/>
      <c r="BZ38" s="619"/>
      <c r="CA38" s="619"/>
      <c r="CB38" s="654"/>
      <c r="CD38" s="655" t="s">
        <v>318</v>
      </c>
      <c r="CE38" s="652"/>
      <c r="CF38" s="652"/>
      <c r="CG38" s="652"/>
      <c r="CH38" s="652"/>
      <c r="CI38" s="652"/>
      <c r="CJ38" s="652"/>
      <c r="CK38" s="652"/>
      <c r="CL38" s="652"/>
      <c r="CM38" s="652"/>
      <c r="CN38" s="652"/>
      <c r="CO38" s="652"/>
      <c r="CP38" s="652"/>
      <c r="CQ38" s="653"/>
      <c r="CR38" s="618">
        <v>1639252</v>
      </c>
      <c r="CS38" s="619"/>
      <c r="CT38" s="619"/>
      <c r="CU38" s="619"/>
      <c r="CV38" s="619"/>
      <c r="CW38" s="619"/>
      <c r="CX38" s="619"/>
      <c r="CY38" s="620"/>
      <c r="CZ38" s="621">
        <v>11.1</v>
      </c>
      <c r="DA38" s="639"/>
      <c r="DB38" s="639"/>
      <c r="DC38" s="640"/>
      <c r="DD38" s="624">
        <v>1359112</v>
      </c>
      <c r="DE38" s="619"/>
      <c r="DF38" s="619"/>
      <c r="DG38" s="619"/>
      <c r="DH38" s="619"/>
      <c r="DI38" s="619"/>
      <c r="DJ38" s="619"/>
      <c r="DK38" s="620"/>
      <c r="DL38" s="624">
        <v>1168433</v>
      </c>
      <c r="DM38" s="619"/>
      <c r="DN38" s="619"/>
      <c r="DO38" s="619"/>
      <c r="DP38" s="619"/>
      <c r="DQ38" s="619"/>
      <c r="DR38" s="619"/>
      <c r="DS38" s="619"/>
      <c r="DT38" s="619"/>
      <c r="DU38" s="619"/>
      <c r="DV38" s="620"/>
      <c r="DW38" s="641">
        <v>11.3</v>
      </c>
      <c r="DX38" s="642"/>
      <c r="DY38" s="642"/>
      <c r="DZ38" s="642"/>
      <c r="EA38" s="642"/>
      <c r="EB38" s="642"/>
      <c r="EC38" s="643"/>
    </row>
    <row r="39" spans="2:133" ht="11.25" customHeight="1" x14ac:dyDescent="0.15">
      <c r="AQ39" s="644" t="s">
        <v>319</v>
      </c>
      <c r="AR39" s="645"/>
      <c r="AS39" s="645"/>
      <c r="AT39" s="645"/>
      <c r="AU39" s="645"/>
      <c r="AV39" s="645"/>
      <c r="AW39" s="645"/>
      <c r="AX39" s="645"/>
      <c r="AY39" s="646"/>
      <c r="AZ39" s="618">
        <v>18301</v>
      </c>
      <c r="BA39" s="619"/>
      <c r="BB39" s="619"/>
      <c r="BC39" s="619"/>
      <c r="BD39" s="637"/>
      <c r="BE39" s="637"/>
      <c r="BF39" s="647"/>
      <c r="BG39" s="648" t="s">
        <v>320</v>
      </c>
      <c r="BH39" s="649"/>
      <c r="BI39" s="649"/>
      <c r="BJ39" s="649"/>
      <c r="BK39" s="649"/>
      <c r="BL39" s="187"/>
      <c r="BM39" s="652" t="s">
        <v>321</v>
      </c>
      <c r="BN39" s="652"/>
      <c r="BO39" s="652"/>
      <c r="BP39" s="652"/>
      <c r="BQ39" s="652"/>
      <c r="BR39" s="652"/>
      <c r="BS39" s="652"/>
      <c r="BT39" s="652"/>
      <c r="BU39" s="653"/>
      <c r="BV39" s="618">
        <v>84</v>
      </c>
      <c r="BW39" s="619"/>
      <c r="BX39" s="619"/>
      <c r="BY39" s="619"/>
      <c r="BZ39" s="619"/>
      <c r="CA39" s="619"/>
      <c r="CB39" s="654"/>
      <c r="CD39" s="655" t="s">
        <v>322</v>
      </c>
      <c r="CE39" s="652"/>
      <c r="CF39" s="652"/>
      <c r="CG39" s="652"/>
      <c r="CH39" s="652"/>
      <c r="CI39" s="652"/>
      <c r="CJ39" s="652"/>
      <c r="CK39" s="652"/>
      <c r="CL39" s="652"/>
      <c r="CM39" s="652"/>
      <c r="CN39" s="652"/>
      <c r="CO39" s="652"/>
      <c r="CP39" s="652"/>
      <c r="CQ39" s="653"/>
      <c r="CR39" s="618">
        <v>710602</v>
      </c>
      <c r="CS39" s="637"/>
      <c r="CT39" s="637"/>
      <c r="CU39" s="637"/>
      <c r="CV39" s="637"/>
      <c r="CW39" s="637"/>
      <c r="CX39" s="637"/>
      <c r="CY39" s="638"/>
      <c r="CZ39" s="621">
        <v>4.8</v>
      </c>
      <c r="DA39" s="639"/>
      <c r="DB39" s="639"/>
      <c r="DC39" s="640"/>
      <c r="DD39" s="624">
        <v>692904</v>
      </c>
      <c r="DE39" s="637"/>
      <c r="DF39" s="637"/>
      <c r="DG39" s="637"/>
      <c r="DH39" s="637"/>
      <c r="DI39" s="637"/>
      <c r="DJ39" s="637"/>
      <c r="DK39" s="638"/>
      <c r="DL39" s="624" t="s">
        <v>109</v>
      </c>
      <c r="DM39" s="637"/>
      <c r="DN39" s="637"/>
      <c r="DO39" s="637"/>
      <c r="DP39" s="637"/>
      <c r="DQ39" s="637"/>
      <c r="DR39" s="637"/>
      <c r="DS39" s="637"/>
      <c r="DT39" s="637"/>
      <c r="DU39" s="637"/>
      <c r="DV39" s="638"/>
      <c r="DW39" s="641" t="s">
        <v>109</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323</v>
      </c>
      <c r="AR40" s="645"/>
      <c r="AS40" s="645"/>
      <c r="AT40" s="645"/>
      <c r="AU40" s="645"/>
      <c r="AV40" s="645"/>
      <c r="AW40" s="645"/>
      <c r="AX40" s="645"/>
      <c r="AY40" s="646"/>
      <c r="AZ40" s="618">
        <v>258756</v>
      </c>
      <c r="BA40" s="619"/>
      <c r="BB40" s="619"/>
      <c r="BC40" s="619"/>
      <c r="BD40" s="637"/>
      <c r="BE40" s="637"/>
      <c r="BF40" s="647"/>
      <c r="BG40" s="648"/>
      <c r="BH40" s="649"/>
      <c r="BI40" s="649"/>
      <c r="BJ40" s="649"/>
      <c r="BK40" s="649"/>
      <c r="BL40" s="187"/>
      <c r="BM40" s="652" t="s">
        <v>324</v>
      </c>
      <c r="BN40" s="652"/>
      <c r="BO40" s="652"/>
      <c r="BP40" s="652"/>
      <c r="BQ40" s="652"/>
      <c r="BR40" s="652"/>
      <c r="BS40" s="652"/>
      <c r="BT40" s="652"/>
      <c r="BU40" s="653"/>
      <c r="BV40" s="618">
        <v>121</v>
      </c>
      <c r="BW40" s="619"/>
      <c r="BX40" s="619"/>
      <c r="BY40" s="619"/>
      <c r="BZ40" s="619"/>
      <c r="CA40" s="619"/>
      <c r="CB40" s="654"/>
      <c r="CD40" s="655" t="s">
        <v>325</v>
      </c>
      <c r="CE40" s="652"/>
      <c r="CF40" s="652"/>
      <c r="CG40" s="652"/>
      <c r="CH40" s="652"/>
      <c r="CI40" s="652"/>
      <c r="CJ40" s="652"/>
      <c r="CK40" s="652"/>
      <c r="CL40" s="652"/>
      <c r="CM40" s="652"/>
      <c r="CN40" s="652"/>
      <c r="CO40" s="652"/>
      <c r="CP40" s="652"/>
      <c r="CQ40" s="653"/>
      <c r="CR40" s="618">
        <v>140000</v>
      </c>
      <c r="CS40" s="619"/>
      <c r="CT40" s="619"/>
      <c r="CU40" s="619"/>
      <c r="CV40" s="619"/>
      <c r="CW40" s="619"/>
      <c r="CX40" s="619"/>
      <c r="CY40" s="620"/>
      <c r="CZ40" s="621">
        <v>0.9</v>
      </c>
      <c r="DA40" s="639"/>
      <c r="DB40" s="639"/>
      <c r="DC40" s="640"/>
      <c r="DD40" s="624" t="s">
        <v>109</v>
      </c>
      <c r="DE40" s="619"/>
      <c r="DF40" s="619"/>
      <c r="DG40" s="619"/>
      <c r="DH40" s="619"/>
      <c r="DI40" s="619"/>
      <c r="DJ40" s="619"/>
      <c r="DK40" s="620"/>
      <c r="DL40" s="624" t="s">
        <v>109</v>
      </c>
      <c r="DM40" s="619"/>
      <c r="DN40" s="619"/>
      <c r="DO40" s="619"/>
      <c r="DP40" s="619"/>
      <c r="DQ40" s="619"/>
      <c r="DR40" s="619"/>
      <c r="DS40" s="619"/>
      <c r="DT40" s="619"/>
      <c r="DU40" s="619"/>
      <c r="DV40" s="620"/>
      <c r="DW40" s="641" t="s">
        <v>109</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326</v>
      </c>
      <c r="AR41" s="657"/>
      <c r="AS41" s="657"/>
      <c r="AT41" s="657"/>
      <c r="AU41" s="657"/>
      <c r="AV41" s="657"/>
      <c r="AW41" s="657"/>
      <c r="AX41" s="657"/>
      <c r="AY41" s="658"/>
      <c r="AZ41" s="602">
        <v>1120874</v>
      </c>
      <c r="BA41" s="659"/>
      <c r="BB41" s="659"/>
      <c r="BC41" s="659"/>
      <c r="BD41" s="603"/>
      <c r="BE41" s="603"/>
      <c r="BF41" s="660"/>
      <c r="BG41" s="650"/>
      <c r="BH41" s="651"/>
      <c r="BI41" s="651"/>
      <c r="BJ41" s="651"/>
      <c r="BK41" s="651"/>
      <c r="BL41" s="189"/>
      <c r="BM41" s="657" t="s">
        <v>327</v>
      </c>
      <c r="BN41" s="657"/>
      <c r="BO41" s="657"/>
      <c r="BP41" s="657"/>
      <c r="BQ41" s="657"/>
      <c r="BR41" s="657"/>
      <c r="BS41" s="657"/>
      <c r="BT41" s="657"/>
      <c r="BU41" s="658"/>
      <c r="BV41" s="602">
        <v>393</v>
      </c>
      <c r="BW41" s="659"/>
      <c r="BX41" s="659"/>
      <c r="BY41" s="659"/>
      <c r="BZ41" s="659"/>
      <c r="CA41" s="659"/>
      <c r="CB41" s="661"/>
      <c r="CD41" s="655" t="s">
        <v>328</v>
      </c>
      <c r="CE41" s="652"/>
      <c r="CF41" s="652"/>
      <c r="CG41" s="652"/>
      <c r="CH41" s="652"/>
      <c r="CI41" s="652"/>
      <c r="CJ41" s="652"/>
      <c r="CK41" s="652"/>
      <c r="CL41" s="652"/>
      <c r="CM41" s="652"/>
      <c r="CN41" s="652"/>
      <c r="CO41" s="652"/>
      <c r="CP41" s="652"/>
      <c r="CQ41" s="653"/>
      <c r="CR41" s="618" t="s">
        <v>208</v>
      </c>
      <c r="CS41" s="637"/>
      <c r="CT41" s="637"/>
      <c r="CU41" s="637"/>
      <c r="CV41" s="637"/>
      <c r="CW41" s="637"/>
      <c r="CX41" s="637"/>
      <c r="CY41" s="638"/>
      <c r="CZ41" s="621" t="s">
        <v>208</v>
      </c>
      <c r="DA41" s="639"/>
      <c r="DB41" s="639"/>
      <c r="DC41" s="640"/>
      <c r="DD41" s="624" t="s">
        <v>208</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330</v>
      </c>
      <c r="CE42" s="616"/>
      <c r="CF42" s="616"/>
      <c r="CG42" s="616"/>
      <c r="CH42" s="616"/>
      <c r="CI42" s="616"/>
      <c r="CJ42" s="616"/>
      <c r="CK42" s="616"/>
      <c r="CL42" s="616"/>
      <c r="CM42" s="616"/>
      <c r="CN42" s="616"/>
      <c r="CO42" s="616"/>
      <c r="CP42" s="616"/>
      <c r="CQ42" s="617"/>
      <c r="CR42" s="618">
        <v>1676383</v>
      </c>
      <c r="CS42" s="619"/>
      <c r="CT42" s="619"/>
      <c r="CU42" s="619"/>
      <c r="CV42" s="619"/>
      <c r="CW42" s="619"/>
      <c r="CX42" s="619"/>
      <c r="CY42" s="620"/>
      <c r="CZ42" s="621">
        <v>11.3</v>
      </c>
      <c r="DA42" s="622"/>
      <c r="DB42" s="622"/>
      <c r="DC42" s="623"/>
      <c r="DD42" s="624">
        <v>566125</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332</v>
      </c>
      <c r="CE43" s="616"/>
      <c r="CF43" s="616"/>
      <c r="CG43" s="616"/>
      <c r="CH43" s="616"/>
      <c r="CI43" s="616"/>
      <c r="CJ43" s="616"/>
      <c r="CK43" s="616"/>
      <c r="CL43" s="616"/>
      <c r="CM43" s="616"/>
      <c r="CN43" s="616"/>
      <c r="CO43" s="616"/>
      <c r="CP43" s="616"/>
      <c r="CQ43" s="617"/>
      <c r="CR43" s="618">
        <v>20963</v>
      </c>
      <c r="CS43" s="637"/>
      <c r="CT43" s="637"/>
      <c r="CU43" s="637"/>
      <c r="CV43" s="637"/>
      <c r="CW43" s="637"/>
      <c r="CX43" s="637"/>
      <c r="CY43" s="638"/>
      <c r="CZ43" s="621">
        <v>0.1</v>
      </c>
      <c r="DA43" s="639"/>
      <c r="DB43" s="639"/>
      <c r="DC43" s="640"/>
      <c r="DD43" s="624">
        <v>20963</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333</v>
      </c>
      <c r="CD44" s="631" t="s">
        <v>286</v>
      </c>
      <c r="CE44" s="632"/>
      <c r="CF44" s="615" t="s">
        <v>334</v>
      </c>
      <c r="CG44" s="616"/>
      <c r="CH44" s="616"/>
      <c r="CI44" s="616"/>
      <c r="CJ44" s="616"/>
      <c r="CK44" s="616"/>
      <c r="CL44" s="616"/>
      <c r="CM44" s="616"/>
      <c r="CN44" s="616"/>
      <c r="CO44" s="616"/>
      <c r="CP44" s="616"/>
      <c r="CQ44" s="617"/>
      <c r="CR44" s="618">
        <v>1655624</v>
      </c>
      <c r="CS44" s="619"/>
      <c r="CT44" s="619"/>
      <c r="CU44" s="619"/>
      <c r="CV44" s="619"/>
      <c r="CW44" s="619"/>
      <c r="CX44" s="619"/>
      <c r="CY44" s="620"/>
      <c r="CZ44" s="621">
        <v>11.2</v>
      </c>
      <c r="DA44" s="622"/>
      <c r="DB44" s="622"/>
      <c r="DC44" s="623"/>
      <c r="DD44" s="624">
        <v>545366</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335</v>
      </c>
      <c r="CG45" s="616"/>
      <c r="CH45" s="616"/>
      <c r="CI45" s="616"/>
      <c r="CJ45" s="616"/>
      <c r="CK45" s="616"/>
      <c r="CL45" s="616"/>
      <c r="CM45" s="616"/>
      <c r="CN45" s="616"/>
      <c r="CO45" s="616"/>
      <c r="CP45" s="616"/>
      <c r="CQ45" s="617"/>
      <c r="CR45" s="618">
        <v>560260</v>
      </c>
      <c r="CS45" s="637"/>
      <c r="CT45" s="637"/>
      <c r="CU45" s="637"/>
      <c r="CV45" s="637"/>
      <c r="CW45" s="637"/>
      <c r="CX45" s="637"/>
      <c r="CY45" s="638"/>
      <c r="CZ45" s="621">
        <v>3.8</v>
      </c>
      <c r="DA45" s="639"/>
      <c r="DB45" s="639"/>
      <c r="DC45" s="640"/>
      <c r="DD45" s="624">
        <v>69912</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336</v>
      </c>
      <c r="CG46" s="616"/>
      <c r="CH46" s="616"/>
      <c r="CI46" s="616"/>
      <c r="CJ46" s="616"/>
      <c r="CK46" s="616"/>
      <c r="CL46" s="616"/>
      <c r="CM46" s="616"/>
      <c r="CN46" s="616"/>
      <c r="CO46" s="616"/>
      <c r="CP46" s="616"/>
      <c r="CQ46" s="617"/>
      <c r="CR46" s="618">
        <v>977327</v>
      </c>
      <c r="CS46" s="619"/>
      <c r="CT46" s="619"/>
      <c r="CU46" s="619"/>
      <c r="CV46" s="619"/>
      <c r="CW46" s="619"/>
      <c r="CX46" s="619"/>
      <c r="CY46" s="620"/>
      <c r="CZ46" s="621">
        <v>6.6</v>
      </c>
      <c r="DA46" s="622"/>
      <c r="DB46" s="622"/>
      <c r="DC46" s="623"/>
      <c r="DD46" s="624">
        <v>458987</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337</v>
      </c>
      <c r="CG47" s="616"/>
      <c r="CH47" s="616"/>
      <c r="CI47" s="616"/>
      <c r="CJ47" s="616"/>
      <c r="CK47" s="616"/>
      <c r="CL47" s="616"/>
      <c r="CM47" s="616"/>
      <c r="CN47" s="616"/>
      <c r="CO47" s="616"/>
      <c r="CP47" s="616"/>
      <c r="CQ47" s="617"/>
      <c r="CR47" s="618">
        <v>20759</v>
      </c>
      <c r="CS47" s="637"/>
      <c r="CT47" s="637"/>
      <c r="CU47" s="637"/>
      <c r="CV47" s="637"/>
      <c r="CW47" s="637"/>
      <c r="CX47" s="637"/>
      <c r="CY47" s="638"/>
      <c r="CZ47" s="621">
        <v>0.1</v>
      </c>
      <c r="DA47" s="639"/>
      <c r="DB47" s="639"/>
      <c r="DC47" s="640"/>
      <c r="DD47" s="624">
        <v>20759</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338</v>
      </c>
      <c r="CG48" s="616"/>
      <c r="CH48" s="616"/>
      <c r="CI48" s="616"/>
      <c r="CJ48" s="616"/>
      <c r="CK48" s="616"/>
      <c r="CL48" s="616"/>
      <c r="CM48" s="616"/>
      <c r="CN48" s="616"/>
      <c r="CO48" s="616"/>
      <c r="CP48" s="616"/>
      <c r="CQ48" s="617"/>
      <c r="CR48" s="618" t="s">
        <v>118</v>
      </c>
      <c r="CS48" s="619"/>
      <c r="CT48" s="619"/>
      <c r="CU48" s="619"/>
      <c r="CV48" s="619"/>
      <c r="CW48" s="619"/>
      <c r="CX48" s="619"/>
      <c r="CY48" s="620"/>
      <c r="CZ48" s="621" t="s">
        <v>118</v>
      </c>
      <c r="DA48" s="622"/>
      <c r="DB48" s="622"/>
      <c r="DC48" s="623"/>
      <c r="DD48" s="624" t="s">
        <v>118</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339</v>
      </c>
      <c r="CE49" s="600"/>
      <c r="CF49" s="600"/>
      <c r="CG49" s="600"/>
      <c r="CH49" s="600"/>
      <c r="CI49" s="600"/>
      <c r="CJ49" s="600"/>
      <c r="CK49" s="600"/>
      <c r="CL49" s="600"/>
      <c r="CM49" s="600"/>
      <c r="CN49" s="600"/>
      <c r="CO49" s="600"/>
      <c r="CP49" s="600"/>
      <c r="CQ49" s="601"/>
      <c r="CR49" s="602">
        <v>14790442</v>
      </c>
      <c r="CS49" s="603"/>
      <c r="CT49" s="603"/>
      <c r="CU49" s="603"/>
      <c r="CV49" s="603"/>
      <c r="CW49" s="603"/>
      <c r="CX49" s="603"/>
      <c r="CY49" s="604"/>
      <c r="CZ49" s="605">
        <v>100</v>
      </c>
      <c r="DA49" s="606"/>
      <c r="DB49" s="606"/>
      <c r="DC49" s="607"/>
      <c r="DD49" s="608">
        <v>11099167</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341</v>
      </c>
      <c r="DK2" s="1137"/>
      <c r="DL2" s="1137"/>
      <c r="DM2" s="1137"/>
      <c r="DN2" s="1137"/>
      <c r="DO2" s="1138"/>
      <c r="DP2" s="200"/>
      <c r="DQ2" s="1136" t="s">
        <v>342</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343</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345</v>
      </c>
      <c r="B5" s="1022"/>
      <c r="C5" s="1022"/>
      <c r="D5" s="1022"/>
      <c r="E5" s="1022"/>
      <c r="F5" s="1022"/>
      <c r="G5" s="1022"/>
      <c r="H5" s="1022"/>
      <c r="I5" s="1022"/>
      <c r="J5" s="1022"/>
      <c r="K5" s="1022"/>
      <c r="L5" s="1022"/>
      <c r="M5" s="1022"/>
      <c r="N5" s="1022"/>
      <c r="O5" s="1022"/>
      <c r="P5" s="1023"/>
      <c r="Q5" s="1027" t="s">
        <v>346</v>
      </c>
      <c r="R5" s="1028"/>
      <c r="S5" s="1028"/>
      <c r="T5" s="1028"/>
      <c r="U5" s="1029"/>
      <c r="V5" s="1027" t="s">
        <v>347</v>
      </c>
      <c r="W5" s="1028"/>
      <c r="X5" s="1028"/>
      <c r="Y5" s="1028"/>
      <c r="Z5" s="1029"/>
      <c r="AA5" s="1027" t="s">
        <v>348</v>
      </c>
      <c r="AB5" s="1028"/>
      <c r="AC5" s="1028"/>
      <c r="AD5" s="1028"/>
      <c r="AE5" s="1028"/>
      <c r="AF5" s="1139" t="s">
        <v>349</v>
      </c>
      <c r="AG5" s="1028"/>
      <c r="AH5" s="1028"/>
      <c r="AI5" s="1028"/>
      <c r="AJ5" s="1043"/>
      <c r="AK5" s="1028" t="s">
        <v>350</v>
      </c>
      <c r="AL5" s="1028"/>
      <c r="AM5" s="1028"/>
      <c r="AN5" s="1028"/>
      <c r="AO5" s="1029"/>
      <c r="AP5" s="1027" t="s">
        <v>351</v>
      </c>
      <c r="AQ5" s="1028"/>
      <c r="AR5" s="1028"/>
      <c r="AS5" s="1028"/>
      <c r="AT5" s="1029"/>
      <c r="AU5" s="1027" t="s">
        <v>352</v>
      </c>
      <c r="AV5" s="1028"/>
      <c r="AW5" s="1028"/>
      <c r="AX5" s="1028"/>
      <c r="AY5" s="1043"/>
      <c r="AZ5" s="207"/>
      <c r="BA5" s="207"/>
      <c r="BB5" s="207"/>
      <c r="BC5" s="207"/>
      <c r="BD5" s="207"/>
      <c r="BE5" s="208"/>
      <c r="BF5" s="208"/>
      <c r="BG5" s="208"/>
      <c r="BH5" s="208"/>
      <c r="BI5" s="208"/>
      <c r="BJ5" s="208"/>
      <c r="BK5" s="208"/>
      <c r="BL5" s="208"/>
      <c r="BM5" s="208"/>
      <c r="BN5" s="208"/>
      <c r="BO5" s="208"/>
      <c r="BP5" s="208"/>
      <c r="BQ5" s="1021" t="s">
        <v>353</v>
      </c>
      <c r="BR5" s="1022"/>
      <c r="BS5" s="1022"/>
      <c r="BT5" s="1022"/>
      <c r="BU5" s="1022"/>
      <c r="BV5" s="1022"/>
      <c r="BW5" s="1022"/>
      <c r="BX5" s="1022"/>
      <c r="BY5" s="1022"/>
      <c r="BZ5" s="1022"/>
      <c r="CA5" s="1022"/>
      <c r="CB5" s="1022"/>
      <c r="CC5" s="1022"/>
      <c r="CD5" s="1022"/>
      <c r="CE5" s="1022"/>
      <c r="CF5" s="1022"/>
      <c r="CG5" s="1023"/>
      <c r="CH5" s="1027" t="s">
        <v>354</v>
      </c>
      <c r="CI5" s="1028"/>
      <c r="CJ5" s="1028"/>
      <c r="CK5" s="1028"/>
      <c r="CL5" s="1029"/>
      <c r="CM5" s="1027" t="s">
        <v>355</v>
      </c>
      <c r="CN5" s="1028"/>
      <c r="CO5" s="1028"/>
      <c r="CP5" s="1028"/>
      <c r="CQ5" s="1029"/>
      <c r="CR5" s="1027" t="s">
        <v>356</v>
      </c>
      <c r="CS5" s="1028"/>
      <c r="CT5" s="1028"/>
      <c r="CU5" s="1028"/>
      <c r="CV5" s="1029"/>
      <c r="CW5" s="1027" t="s">
        <v>357</v>
      </c>
      <c r="CX5" s="1028"/>
      <c r="CY5" s="1028"/>
      <c r="CZ5" s="1028"/>
      <c r="DA5" s="1029"/>
      <c r="DB5" s="1027" t="s">
        <v>358</v>
      </c>
      <c r="DC5" s="1028"/>
      <c r="DD5" s="1028"/>
      <c r="DE5" s="1028"/>
      <c r="DF5" s="1029"/>
      <c r="DG5" s="1124" t="s">
        <v>359</v>
      </c>
      <c r="DH5" s="1125"/>
      <c r="DI5" s="1125"/>
      <c r="DJ5" s="1125"/>
      <c r="DK5" s="1126"/>
      <c r="DL5" s="1124" t="s">
        <v>360</v>
      </c>
      <c r="DM5" s="1125"/>
      <c r="DN5" s="1125"/>
      <c r="DO5" s="1125"/>
      <c r="DP5" s="1126"/>
      <c r="DQ5" s="1027" t="s">
        <v>361</v>
      </c>
      <c r="DR5" s="1028"/>
      <c r="DS5" s="1028"/>
      <c r="DT5" s="1028"/>
      <c r="DU5" s="1029"/>
      <c r="DV5" s="1027" t="s">
        <v>352</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362</v>
      </c>
      <c r="C7" s="1077"/>
      <c r="D7" s="1077"/>
      <c r="E7" s="1077"/>
      <c r="F7" s="1077"/>
      <c r="G7" s="1077"/>
      <c r="H7" s="1077"/>
      <c r="I7" s="1077"/>
      <c r="J7" s="1077"/>
      <c r="K7" s="1077"/>
      <c r="L7" s="1077"/>
      <c r="M7" s="1077"/>
      <c r="N7" s="1077"/>
      <c r="O7" s="1077"/>
      <c r="P7" s="1078"/>
      <c r="Q7" s="1130">
        <v>15538</v>
      </c>
      <c r="R7" s="1131"/>
      <c r="S7" s="1131"/>
      <c r="T7" s="1131"/>
      <c r="U7" s="1131"/>
      <c r="V7" s="1131">
        <v>14780</v>
      </c>
      <c r="W7" s="1131"/>
      <c r="X7" s="1131"/>
      <c r="Y7" s="1131"/>
      <c r="Z7" s="1131"/>
      <c r="AA7" s="1131">
        <v>758</v>
      </c>
      <c r="AB7" s="1131"/>
      <c r="AC7" s="1131"/>
      <c r="AD7" s="1131"/>
      <c r="AE7" s="1132"/>
      <c r="AF7" s="1133">
        <v>611</v>
      </c>
      <c r="AG7" s="1134"/>
      <c r="AH7" s="1134"/>
      <c r="AI7" s="1134"/>
      <c r="AJ7" s="1135"/>
      <c r="AK7" s="1117">
        <v>138</v>
      </c>
      <c r="AL7" s="1118"/>
      <c r="AM7" s="1118"/>
      <c r="AN7" s="1118"/>
      <c r="AO7" s="1118"/>
      <c r="AP7" s="1118">
        <v>18058</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t="s">
        <v>551</v>
      </c>
      <c r="BS7" s="1121" t="s">
        <v>548</v>
      </c>
      <c r="BT7" s="1122"/>
      <c r="BU7" s="1122"/>
      <c r="BV7" s="1122"/>
      <c r="BW7" s="1122"/>
      <c r="BX7" s="1122"/>
      <c r="BY7" s="1122"/>
      <c r="BZ7" s="1122"/>
      <c r="CA7" s="1122"/>
      <c r="CB7" s="1122"/>
      <c r="CC7" s="1122"/>
      <c r="CD7" s="1122"/>
      <c r="CE7" s="1122"/>
      <c r="CF7" s="1122"/>
      <c r="CG7" s="1123"/>
      <c r="CH7" s="1114">
        <v>0</v>
      </c>
      <c r="CI7" s="1115"/>
      <c r="CJ7" s="1115"/>
      <c r="CK7" s="1115"/>
      <c r="CL7" s="1116"/>
      <c r="CM7" s="1114">
        <v>19</v>
      </c>
      <c r="CN7" s="1115"/>
      <c r="CO7" s="1115"/>
      <c r="CP7" s="1115"/>
      <c r="CQ7" s="1116"/>
      <c r="CR7" s="1114">
        <v>5</v>
      </c>
      <c r="CS7" s="1115"/>
      <c r="CT7" s="1115"/>
      <c r="CU7" s="1115"/>
      <c r="CV7" s="1116"/>
      <c r="CW7" s="1114" t="s">
        <v>544</v>
      </c>
      <c r="CX7" s="1115"/>
      <c r="CY7" s="1115"/>
      <c r="CZ7" s="1115"/>
      <c r="DA7" s="1116"/>
      <c r="DB7" s="1114">
        <v>110</v>
      </c>
      <c r="DC7" s="1115"/>
      <c r="DD7" s="1115"/>
      <c r="DE7" s="1115"/>
      <c r="DF7" s="1116"/>
      <c r="DG7" s="1114" t="s">
        <v>544</v>
      </c>
      <c r="DH7" s="1115"/>
      <c r="DI7" s="1115"/>
      <c r="DJ7" s="1115"/>
      <c r="DK7" s="1116"/>
      <c r="DL7" s="1114" t="s">
        <v>544</v>
      </c>
      <c r="DM7" s="1115"/>
      <c r="DN7" s="1115"/>
      <c r="DO7" s="1115"/>
      <c r="DP7" s="1116"/>
      <c r="DQ7" s="1114" t="s">
        <v>544</v>
      </c>
      <c r="DR7" s="1115"/>
      <c r="DS7" s="1115"/>
      <c r="DT7" s="1115"/>
      <c r="DU7" s="1116"/>
      <c r="DV7" s="1141"/>
      <c r="DW7" s="1142"/>
      <c r="DX7" s="1142"/>
      <c r="DY7" s="1142"/>
      <c r="DZ7" s="1143"/>
      <c r="EA7" s="205"/>
    </row>
    <row r="8" spans="1:131" s="206" customFormat="1" ht="26.25" customHeight="1" x14ac:dyDescent="0.15">
      <c r="A8" s="212">
        <v>2</v>
      </c>
      <c r="B8" s="1063" t="s">
        <v>363</v>
      </c>
      <c r="C8" s="1064"/>
      <c r="D8" s="1064"/>
      <c r="E8" s="1064"/>
      <c r="F8" s="1064"/>
      <c r="G8" s="1064"/>
      <c r="H8" s="1064"/>
      <c r="I8" s="1064"/>
      <c r="J8" s="1064"/>
      <c r="K8" s="1064"/>
      <c r="L8" s="1064"/>
      <c r="M8" s="1064"/>
      <c r="N8" s="1064"/>
      <c r="O8" s="1064"/>
      <c r="P8" s="1065"/>
      <c r="Q8" s="1069">
        <v>26</v>
      </c>
      <c r="R8" s="1070"/>
      <c r="S8" s="1070"/>
      <c r="T8" s="1070"/>
      <c r="U8" s="1070"/>
      <c r="V8" s="1070">
        <v>26</v>
      </c>
      <c r="W8" s="1070"/>
      <c r="X8" s="1070"/>
      <c r="Y8" s="1070"/>
      <c r="Z8" s="1070"/>
      <c r="AA8" s="1070">
        <v>1</v>
      </c>
      <c r="AB8" s="1070"/>
      <c r="AC8" s="1070"/>
      <c r="AD8" s="1070"/>
      <c r="AE8" s="1071"/>
      <c r="AF8" s="1045">
        <v>1</v>
      </c>
      <c r="AG8" s="1046"/>
      <c r="AH8" s="1046"/>
      <c r="AI8" s="1046"/>
      <c r="AJ8" s="1047"/>
      <c r="AK8" s="1112" t="s">
        <v>544</v>
      </c>
      <c r="AL8" s="1113"/>
      <c r="AM8" s="1113"/>
      <c r="AN8" s="1113"/>
      <c r="AO8" s="1113"/>
      <c r="AP8" s="1113">
        <v>61</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t="s">
        <v>549</v>
      </c>
      <c r="BT8" s="1041"/>
      <c r="BU8" s="1041"/>
      <c r="BV8" s="1041"/>
      <c r="BW8" s="1041"/>
      <c r="BX8" s="1041"/>
      <c r="BY8" s="1041"/>
      <c r="BZ8" s="1041"/>
      <c r="CA8" s="1041"/>
      <c r="CB8" s="1041"/>
      <c r="CC8" s="1041"/>
      <c r="CD8" s="1041"/>
      <c r="CE8" s="1041"/>
      <c r="CF8" s="1041"/>
      <c r="CG8" s="1042"/>
      <c r="CH8" s="1015">
        <v>0</v>
      </c>
      <c r="CI8" s="1016"/>
      <c r="CJ8" s="1016"/>
      <c r="CK8" s="1016"/>
      <c r="CL8" s="1017"/>
      <c r="CM8" s="1015">
        <v>56</v>
      </c>
      <c r="CN8" s="1016"/>
      <c r="CO8" s="1016"/>
      <c r="CP8" s="1016"/>
      <c r="CQ8" s="1017"/>
      <c r="CR8" s="1015">
        <v>18</v>
      </c>
      <c r="CS8" s="1016"/>
      <c r="CT8" s="1016"/>
      <c r="CU8" s="1016"/>
      <c r="CV8" s="1017"/>
      <c r="CW8" s="1015" t="s">
        <v>544</v>
      </c>
      <c r="CX8" s="1016"/>
      <c r="CY8" s="1016"/>
      <c r="CZ8" s="1016"/>
      <c r="DA8" s="1017"/>
      <c r="DB8" s="1015" t="s">
        <v>544</v>
      </c>
      <c r="DC8" s="1016"/>
      <c r="DD8" s="1016"/>
      <c r="DE8" s="1016"/>
      <c r="DF8" s="1017"/>
      <c r="DG8" s="1015" t="s">
        <v>544</v>
      </c>
      <c r="DH8" s="1016"/>
      <c r="DI8" s="1016"/>
      <c r="DJ8" s="1016"/>
      <c r="DK8" s="1017"/>
      <c r="DL8" s="1015" t="s">
        <v>544</v>
      </c>
      <c r="DM8" s="1016"/>
      <c r="DN8" s="1016"/>
      <c r="DO8" s="1016"/>
      <c r="DP8" s="1017"/>
      <c r="DQ8" s="1015" t="s">
        <v>544</v>
      </c>
      <c r="DR8" s="1016"/>
      <c r="DS8" s="1016"/>
      <c r="DT8" s="1016"/>
      <c r="DU8" s="1017"/>
      <c r="DV8" s="1018"/>
      <c r="DW8" s="1019"/>
      <c r="DX8" s="1019"/>
      <c r="DY8" s="1019"/>
      <c r="DZ8" s="1020"/>
      <c r="EA8" s="205"/>
    </row>
    <row r="9" spans="1:131" s="206" customFormat="1" ht="26.25" customHeight="1" x14ac:dyDescent="0.15">
      <c r="A9" s="212">
        <v>3</v>
      </c>
      <c r="B9" s="1063" t="s">
        <v>364</v>
      </c>
      <c r="C9" s="1064"/>
      <c r="D9" s="1064"/>
      <c r="E9" s="1064"/>
      <c r="F9" s="1064"/>
      <c r="G9" s="1064"/>
      <c r="H9" s="1064"/>
      <c r="I9" s="1064"/>
      <c r="J9" s="1064"/>
      <c r="K9" s="1064"/>
      <c r="L9" s="1064"/>
      <c r="M9" s="1064"/>
      <c r="N9" s="1064"/>
      <c r="O9" s="1064"/>
      <c r="P9" s="1065"/>
      <c r="Q9" s="1069">
        <v>42</v>
      </c>
      <c r="R9" s="1070"/>
      <c r="S9" s="1070"/>
      <c r="T9" s="1070"/>
      <c r="U9" s="1070"/>
      <c r="V9" s="1070">
        <v>42</v>
      </c>
      <c r="W9" s="1070"/>
      <c r="X9" s="1070"/>
      <c r="Y9" s="1070"/>
      <c r="Z9" s="1070"/>
      <c r="AA9" s="1070">
        <v>0</v>
      </c>
      <c r="AB9" s="1070"/>
      <c r="AC9" s="1070"/>
      <c r="AD9" s="1070"/>
      <c r="AE9" s="1071"/>
      <c r="AF9" s="1045">
        <v>0</v>
      </c>
      <c r="AG9" s="1046"/>
      <c r="AH9" s="1046"/>
      <c r="AI9" s="1046"/>
      <c r="AJ9" s="1047"/>
      <c r="AK9" s="1112">
        <v>11</v>
      </c>
      <c r="AL9" s="1113"/>
      <c r="AM9" s="1113"/>
      <c r="AN9" s="1113"/>
      <c r="AO9" s="1113"/>
      <c r="AP9" s="1113" t="s">
        <v>544</v>
      </c>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t="s">
        <v>550</v>
      </c>
      <c r="BT9" s="1041"/>
      <c r="BU9" s="1041"/>
      <c r="BV9" s="1041"/>
      <c r="BW9" s="1041"/>
      <c r="BX9" s="1041"/>
      <c r="BY9" s="1041"/>
      <c r="BZ9" s="1041"/>
      <c r="CA9" s="1041"/>
      <c r="CB9" s="1041"/>
      <c r="CC9" s="1041"/>
      <c r="CD9" s="1041"/>
      <c r="CE9" s="1041"/>
      <c r="CF9" s="1041"/>
      <c r="CG9" s="1042"/>
      <c r="CH9" s="1015">
        <v>16</v>
      </c>
      <c r="CI9" s="1016"/>
      <c r="CJ9" s="1016"/>
      <c r="CK9" s="1016"/>
      <c r="CL9" s="1017"/>
      <c r="CM9" s="1015">
        <v>266</v>
      </c>
      <c r="CN9" s="1016"/>
      <c r="CO9" s="1016"/>
      <c r="CP9" s="1016"/>
      <c r="CQ9" s="1017"/>
      <c r="CR9" s="1015">
        <v>264</v>
      </c>
      <c r="CS9" s="1016"/>
      <c r="CT9" s="1016"/>
      <c r="CU9" s="1016"/>
      <c r="CV9" s="1017"/>
      <c r="CW9" s="1015">
        <v>52</v>
      </c>
      <c r="CX9" s="1016"/>
      <c r="CY9" s="1016"/>
      <c r="CZ9" s="1016"/>
      <c r="DA9" s="1017"/>
      <c r="DB9" s="1015" t="s">
        <v>544</v>
      </c>
      <c r="DC9" s="1016"/>
      <c r="DD9" s="1016"/>
      <c r="DE9" s="1016"/>
      <c r="DF9" s="1017"/>
      <c r="DG9" s="1015" t="s">
        <v>544</v>
      </c>
      <c r="DH9" s="1016"/>
      <c r="DI9" s="1016"/>
      <c r="DJ9" s="1016"/>
      <c r="DK9" s="1017"/>
      <c r="DL9" s="1015" t="s">
        <v>544</v>
      </c>
      <c r="DM9" s="1016"/>
      <c r="DN9" s="1016"/>
      <c r="DO9" s="1016"/>
      <c r="DP9" s="1017"/>
      <c r="DQ9" s="1015" t="s">
        <v>544</v>
      </c>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365</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366</v>
      </c>
      <c r="B23" s="970" t="s">
        <v>367</v>
      </c>
      <c r="C23" s="971"/>
      <c r="D23" s="971"/>
      <c r="E23" s="971"/>
      <c r="F23" s="971"/>
      <c r="G23" s="971"/>
      <c r="H23" s="971"/>
      <c r="I23" s="971"/>
      <c r="J23" s="971"/>
      <c r="K23" s="971"/>
      <c r="L23" s="971"/>
      <c r="M23" s="971"/>
      <c r="N23" s="971"/>
      <c r="O23" s="971"/>
      <c r="P23" s="972"/>
      <c r="Q23" s="1094">
        <v>15549</v>
      </c>
      <c r="R23" s="1095"/>
      <c r="S23" s="1095"/>
      <c r="T23" s="1095"/>
      <c r="U23" s="1095"/>
      <c r="V23" s="1095">
        <v>14790</v>
      </c>
      <c r="W23" s="1095"/>
      <c r="X23" s="1095"/>
      <c r="Y23" s="1095"/>
      <c r="Z23" s="1095"/>
      <c r="AA23" s="1095">
        <v>759</v>
      </c>
      <c r="AB23" s="1095"/>
      <c r="AC23" s="1095"/>
      <c r="AD23" s="1095"/>
      <c r="AE23" s="1096"/>
      <c r="AF23" s="1097">
        <v>611</v>
      </c>
      <c r="AG23" s="1095"/>
      <c r="AH23" s="1095"/>
      <c r="AI23" s="1095"/>
      <c r="AJ23" s="1098"/>
      <c r="AK23" s="1099"/>
      <c r="AL23" s="1100"/>
      <c r="AM23" s="1100"/>
      <c r="AN23" s="1100"/>
      <c r="AO23" s="1100"/>
      <c r="AP23" s="1095">
        <v>16975</v>
      </c>
      <c r="AQ23" s="1095"/>
      <c r="AR23" s="1095"/>
      <c r="AS23" s="1095"/>
      <c r="AT23" s="1095"/>
      <c r="AU23" s="1101"/>
      <c r="AV23" s="1101"/>
      <c r="AW23" s="1101"/>
      <c r="AX23" s="1101"/>
      <c r="AY23" s="1102"/>
      <c r="AZ23" s="1091" t="s">
        <v>368</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369</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370</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345</v>
      </c>
      <c r="B26" s="1022"/>
      <c r="C26" s="1022"/>
      <c r="D26" s="1022"/>
      <c r="E26" s="1022"/>
      <c r="F26" s="1022"/>
      <c r="G26" s="1022"/>
      <c r="H26" s="1022"/>
      <c r="I26" s="1022"/>
      <c r="J26" s="1022"/>
      <c r="K26" s="1022"/>
      <c r="L26" s="1022"/>
      <c r="M26" s="1022"/>
      <c r="N26" s="1022"/>
      <c r="O26" s="1022"/>
      <c r="P26" s="1023"/>
      <c r="Q26" s="1027" t="s">
        <v>371</v>
      </c>
      <c r="R26" s="1028"/>
      <c r="S26" s="1028"/>
      <c r="T26" s="1028"/>
      <c r="U26" s="1029"/>
      <c r="V26" s="1027" t="s">
        <v>372</v>
      </c>
      <c r="W26" s="1028"/>
      <c r="X26" s="1028"/>
      <c r="Y26" s="1028"/>
      <c r="Z26" s="1029"/>
      <c r="AA26" s="1027" t="s">
        <v>373</v>
      </c>
      <c r="AB26" s="1028"/>
      <c r="AC26" s="1028"/>
      <c r="AD26" s="1028"/>
      <c r="AE26" s="1028"/>
      <c r="AF26" s="1085" t="s">
        <v>374</v>
      </c>
      <c r="AG26" s="1034"/>
      <c r="AH26" s="1034"/>
      <c r="AI26" s="1034"/>
      <c r="AJ26" s="1086"/>
      <c r="AK26" s="1028" t="s">
        <v>375</v>
      </c>
      <c r="AL26" s="1028"/>
      <c r="AM26" s="1028"/>
      <c r="AN26" s="1028"/>
      <c r="AO26" s="1029"/>
      <c r="AP26" s="1027" t="s">
        <v>376</v>
      </c>
      <c r="AQ26" s="1028"/>
      <c r="AR26" s="1028"/>
      <c r="AS26" s="1028"/>
      <c r="AT26" s="1029"/>
      <c r="AU26" s="1027" t="s">
        <v>377</v>
      </c>
      <c r="AV26" s="1028"/>
      <c r="AW26" s="1028"/>
      <c r="AX26" s="1028"/>
      <c r="AY26" s="1029"/>
      <c r="AZ26" s="1027" t="s">
        <v>378</v>
      </c>
      <c r="BA26" s="1028"/>
      <c r="BB26" s="1028"/>
      <c r="BC26" s="1028"/>
      <c r="BD26" s="1029"/>
      <c r="BE26" s="1027" t="s">
        <v>352</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379</v>
      </c>
      <c r="C28" s="1077"/>
      <c r="D28" s="1077"/>
      <c r="E28" s="1077"/>
      <c r="F28" s="1077"/>
      <c r="G28" s="1077"/>
      <c r="H28" s="1077"/>
      <c r="I28" s="1077"/>
      <c r="J28" s="1077"/>
      <c r="K28" s="1077"/>
      <c r="L28" s="1077"/>
      <c r="M28" s="1077"/>
      <c r="N28" s="1077"/>
      <c r="O28" s="1077"/>
      <c r="P28" s="1078"/>
      <c r="Q28" s="1079">
        <v>4657</v>
      </c>
      <c r="R28" s="1080"/>
      <c r="S28" s="1080"/>
      <c r="T28" s="1080"/>
      <c r="U28" s="1080"/>
      <c r="V28" s="1080">
        <v>4634</v>
      </c>
      <c r="W28" s="1080"/>
      <c r="X28" s="1080"/>
      <c r="Y28" s="1080"/>
      <c r="Z28" s="1080"/>
      <c r="AA28" s="1080">
        <v>23</v>
      </c>
      <c r="AB28" s="1080"/>
      <c r="AC28" s="1080"/>
      <c r="AD28" s="1080"/>
      <c r="AE28" s="1081"/>
      <c r="AF28" s="1082">
        <v>23</v>
      </c>
      <c r="AG28" s="1080"/>
      <c r="AH28" s="1080"/>
      <c r="AI28" s="1080"/>
      <c r="AJ28" s="1083"/>
      <c r="AK28" s="1084">
        <v>259</v>
      </c>
      <c r="AL28" s="1072"/>
      <c r="AM28" s="1072"/>
      <c r="AN28" s="1072"/>
      <c r="AO28" s="1072"/>
      <c r="AP28" s="1072" t="s">
        <v>544</v>
      </c>
      <c r="AQ28" s="1072"/>
      <c r="AR28" s="1072"/>
      <c r="AS28" s="1072"/>
      <c r="AT28" s="1072"/>
      <c r="AU28" s="1072" t="s">
        <v>544</v>
      </c>
      <c r="AV28" s="1072"/>
      <c r="AW28" s="1072"/>
      <c r="AX28" s="1072"/>
      <c r="AY28" s="1072"/>
      <c r="AZ28" s="1073"/>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380</v>
      </c>
      <c r="C29" s="1064"/>
      <c r="D29" s="1064"/>
      <c r="E29" s="1064"/>
      <c r="F29" s="1064"/>
      <c r="G29" s="1064"/>
      <c r="H29" s="1064"/>
      <c r="I29" s="1064"/>
      <c r="J29" s="1064"/>
      <c r="K29" s="1064"/>
      <c r="L29" s="1064"/>
      <c r="M29" s="1064"/>
      <c r="N29" s="1064"/>
      <c r="O29" s="1064"/>
      <c r="P29" s="1065"/>
      <c r="Q29" s="1069">
        <v>412</v>
      </c>
      <c r="R29" s="1070"/>
      <c r="S29" s="1070"/>
      <c r="T29" s="1070"/>
      <c r="U29" s="1070"/>
      <c r="V29" s="1070">
        <v>401</v>
      </c>
      <c r="W29" s="1070"/>
      <c r="X29" s="1070"/>
      <c r="Y29" s="1070"/>
      <c r="Z29" s="1070"/>
      <c r="AA29" s="1070">
        <v>12</v>
      </c>
      <c r="AB29" s="1070"/>
      <c r="AC29" s="1070"/>
      <c r="AD29" s="1070"/>
      <c r="AE29" s="1071"/>
      <c r="AF29" s="1045">
        <v>12</v>
      </c>
      <c r="AG29" s="1046"/>
      <c r="AH29" s="1046"/>
      <c r="AI29" s="1046"/>
      <c r="AJ29" s="1047"/>
      <c r="AK29" s="1006">
        <v>101</v>
      </c>
      <c r="AL29" s="997"/>
      <c r="AM29" s="997"/>
      <c r="AN29" s="997"/>
      <c r="AO29" s="997"/>
      <c r="AP29" s="997" t="s">
        <v>544</v>
      </c>
      <c r="AQ29" s="997"/>
      <c r="AR29" s="997"/>
      <c r="AS29" s="997"/>
      <c r="AT29" s="997"/>
      <c r="AU29" s="997" t="s">
        <v>544</v>
      </c>
      <c r="AV29" s="997"/>
      <c r="AW29" s="997"/>
      <c r="AX29" s="997"/>
      <c r="AY29" s="997"/>
      <c r="AZ29" s="1068"/>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381</v>
      </c>
      <c r="C30" s="1064"/>
      <c r="D30" s="1064"/>
      <c r="E30" s="1064"/>
      <c r="F30" s="1064"/>
      <c r="G30" s="1064"/>
      <c r="H30" s="1064"/>
      <c r="I30" s="1064"/>
      <c r="J30" s="1064"/>
      <c r="K30" s="1064"/>
      <c r="L30" s="1064"/>
      <c r="M30" s="1064"/>
      <c r="N30" s="1064"/>
      <c r="O30" s="1064"/>
      <c r="P30" s="1065"/>
      <c r="Q30" s="1069">
        <v>3534</v>
      </c>
      <c r="R30" s="1070"/>
      <c r="S30" s="1070"/>
      <c r="T30" s="1070"/>
      <c r="U30" s="1070"/>
      <c r="V30" s="1070">
        <v>3443</v>
      </c>
      <c r="W30" s="1070"/>
      <c r="X30" s="1070"/>
      <c r="Y30" s="1070"/>
      <c r="Z30" s="1070"/>
      <c r="AA30" s="1070">
        <v>91</v>
      </c>
      <c r="AB30" s="1070"/>
      <c r="AC30" s="1070"/>
      <c r="AD30" s="1070"/>
      <c r="AE30" s="1071"/>
      <c r="AF30" s="1045">
        <v>91</v>
      </c>
      <c r="AG30" s="1046"/>
      <c r="AH30" s="1046"/>
      <c r="AI30" s="1046"/>
      <c r="AJ30" s="1047"/>
      <c r="AK30" s="1006">
        <v>503</v>
      </c>
      <c r="AL30" s="997"/>
      <c r="AM30" s="997"/>
      <c r="AN30" s="997"/>
      <c r="AO30" s="997"/>
      <c r="AP30" s="997" t="s">
        <v>544</v>
      </c>
      <c r="AQ30" s="997"/>
      <c r="AR30" s="997"/>
      <c r="AS30" s="997"/>
      <c r="AT30" s="997"/>
      <c r="AU30" s="997" t="s">
        <v>544</v>
      </c>
      <c r="AV30" s="997"/>
      <c r="AW30" s="997"/>
      <c r="AX30" s="997"/>
      <c r="AY30" s="997"/>
      <c r="AZ30" s="1068"/>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382</v>
      </c>
      <c r="C31" s="1064"/>
      <c r="D31" s="1064"/>
      <c r="E31" s="1064"/>
      <c r="F31" s="1064"/>
      <c r="G31" s="1064"/>
      <c r="H31" s="1064"/>
      <c r="I31" s="1064"/>
      <c r="J31" s="1064"/>
      <c r="K31" s="1064"/>
      <c r="L31" s="1064"/>
      <c r="M31" s="1064"/>
      <c r="N31" s="1064"/>
      <c r="O31" s="1064"/>
      <c r="P31" s="1065"/>
      <c r="Q31" s="1069">
        <v>20</v>
      </c>
      <c r="R31" s="1070"/>
      <c r="S31" s="1070"/>
      <c r="T31" s="1070"/>
      <c r="U31" s="1070"/>
      <c r="V31" s="1070">
        <v>20</v>
      </c>
      <c r="W31" s="1070"/>
      <c r="X31" s="1070"/>
      <c r="Y31" s="1070"/>
      <c r="Z31" s="1070"/>
      <c r="AA31" s="1070">
        <v>1</v>
      </c>
      <c r="AB31" s="1070"/>
      <c r="AC31" s="1070"/>
      <c r="AD31" s="1070"/>
      <c r="AE31" s="1071"/>
      <c r="AF31" s="1045">
        <v>1</v>
      </c>
      <c r="AG31" s="1046"/>
      <c r="AH31" s="1046"/>
      <c r="AI31" s="1046"/>
      <c r="AJ31" s="1047"/>
      <c r="AK31" s="1006" t="s">
        <v>544</v>
      </c>
      <c r="AL31" s="997"/>
      <c r="AM31" s="997"/>
      <c r="AN31" s="997"/>
      <c r="AO31" s="997"/>
      <c r="AP31" s="997" t="s">
        <v>544</v>
      </c>
      <c r="AQ31" s="997"/>
      <c r="AR31" s="997"/>
      <c r="AS31" s="997"/>
      <c r="AT31" s="997"/>
      <c r="AU31" s="997" t="s">
        <v>544</v>
      </c>
      <c r="AV31" s="997"/>
      <c r="AW31" s="997"/>
      <c r="AX31" s="997"/>
      <c r="AY31" s="997"/>
      <c r="AZ31" s="1068"/>
      <c r="BA31" s="1068"/>
      <c r="BB31" s="1068"/>
      <c r="BC31" s="1068"/>
      <c r="BD31" s="1068"/>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383</v>
      </c>
      <c r="C32" s="1064"/>
      <c r="D32" s="1064"/>
      <c r="E32" s="1064"/>
      <c r="F32" s="1064"/>
      <c r="G32" s="1064"/>
      <c r="H32" s="1064"/>
      <c r="I32" s="1064"/>
      <c r="J32" s="1064"/>
      <c r="K32" s="1064"/>
      <c r="L32" s="1064"/>
      <c r="M32" s="1064"/>
      <c r="N32" s="1064"/>
      <c r="O32" s="1064"/>
      <c r="P32" s="1065"/>
      <c r="Q32" s="1069">
        <v>1089</v>
      </c>
      <c r="R32" s="1070"/>
      <c r="S32" s="1070"/>
      <c r="T32" s="1070"/>
      <c r="U32" s="1070"/>
      <c r="V32" s="1070">
        <v>1089</v>
      </c>
      <c r="W32" s="1070"/>
      <c r="X32" s="1070"/>
      <c r="Y32" s="1070"/>
      <c r="Z32" s="1070"/>
      <c r="AA32" s="1070">
        <v>0</v>
      </c>
      <c r="AB32" s="1070"/>
      <c r="AC32" s="1070"/>
      <c r="AD32" s="1070"/>
      <c r="AE32" s="1071"/>
      <c r="AF32" s="1045">
        <v>197</v>
      </c>
      <c r="AG32" s="1046"/>
      <c r="AH32" s="1046"/>
      <c r="AI32" s="1046"/>
      <c r="AJ32" s="1047"/>
      <c r="AK32" s="1006">
        <v>475</v>
      </c>
      <c r="AL32" s="997"/>
      <c r="AM32" s="997"/>
      <c r="AN32" s="997"/>
      <c r="AO32" s="997"/>
      <c r="AP32" s="997">
        <v>5623</v>
      </c>
      <c r="AQ32" s="997"/>
      <c r="AR32" s="997"/>
      <c r="AS32" s="997"/>
      <c r="AT32" s="997"/>
      <c r="AU32" s="997">
        <v>5296</v>
      </c>
      <c r="AV32" s="997"/>
      <c r="AW32" s="997"/>
      <c r="AX32" s="997"/>
      <c r="AY32" s="997"/>
      <c r="AZ32" s="1068" t="s">
        <v>544</v>
      </c>
      <c r="BA32" s="1068"/>
      <c r="BB32" s="1068"/>
      <c r="BC32" s="1068"/>
      <c r="BD32" s="1068"/>
      <c r="BE32" s="1058" t="s">
        <v>384</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t="s">
        <v>385</v>
      </c>
      <c r="C33" s="1064"/>
      <c r="D33" s="1064"/>
      <c r="E33" s="1064"/>
      <c r="F33" s="1064"/>
      <c r="G33" s="1064"/>
      <c r="H33" s="1064"/>
      <c r="I33" s="1064"/>
      <c r="J33" s="1064"/>
      <c r="K33" s="1064"/>
      <c r="L33" s="1064"/>
      <c r="M33" s="1064"/>
      <c r="N33" s="1064"/>
      <c r="O33" s="1064"/>
      <c r="P33" s="1065"/>
      <c r="Q33" s="1069">
        <v>826</v>
      </c>
      <c r="R33" s="1070"/>
      <c r="S33" s="1070"/>
      <c r="T33" s="1070"/>
      <c r="U33" s="1070"/>
      <c r="V33" s="1070">
        <v>624</v>
      </c>
      <c r="W33" s="1070"/>
      <c r="X33" s="1070"/>
      <c r="Y33" s="1070"/>
      <c r="Z33" s="1070"/>
      <c r="AA33" s="1070">
        <v>202</v>
      </c>
      <c r="AB33" s="1070"/>
      <c r="AC33" s="1070"/>
      <c r="AD33" s="1070"/>
      <c r="AE33" s="1071"/>
      <c r="AF33" s="1045">
        <v>1274</v>
      </c>
      <c r="AG33" s="1046"/>
      <c r="AH33" s="1046"/>
      <c r="AI33" s="1046"/>
      <c r="AJ33" s="1047"/>
      <c r="AK33" s="1006">
        <v>35</v>
      </c>
      <c r="AL33" s="997"/>
      <c r="AM33" s="997"/>
      <c r="AN33" s="997"/>
      <c r="AO33" s="997"/>
      <c r="AP33" s="997">
        <v>1397</v>
      </c>
      <c r="AQ33" s="997"/>
      <c r="AR33" s="997"/>
      <c r="AS33" s="997"/>
      <c r="AT33" s="997"/>
      <c r="AU33" s="997">
        <v>68</v>
      </c>
      <c r="AV33" s="997"/>
      <c r="AW33" s="997"/>
      <c r="AX33" s="997"/>
      <c r="AY33" s="997"/>
      <c r="AZ33" s="1068" t="s">
        <v>544</v>
      </c>
      <c r="BA33" s="1068"/>
      <c r="BB33" s="1068"/>
      <c r="BC33" s="1068"/>
      <c r="BD33" s="1068"/>
      <c r="BE33" s="1058" t="s">
        <v>384</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t="s">
        <v>386</v>
      </c>
      <c r="C34" s="1064"/>
      <c r="D34" s="1064"/>
      <c r="E34" s="1064"/>
      <c r="F34" s="1064"/>
      <c r="G34" s="1064"/>
      <c r="H34" s="1064"/>
      <c r="I34" s="1064"/>
      <c r="J34" s="1064"/>
      <c r="K34" s="1064"/>
      <c r="L34" s="1064"/>
      <c r="M34" s="1064"/>
      <c r="N34" s="1064"/>
      <c r="O34" s="1064"/>
      <c r="P34" s="1065"/>
      <c r="Q34" s="1069">
        <v>58</v>
      </c>
      <c r="R34" s="1070"/>
      <c r="S34" s="1070"/>
      <c r="T34" s="1070"/>
      <c r="U34" s="1070"/>
      <c r="V34" s="1070">
        <v>58</v>
      </c>
      <c r="W34" s="1070"/>
      <c r="X34" s="1070"/>
      <c r="Y34" s="1070"/>
      <c r="Z34" s="1070"/>
      <c r="AA34" s="1070">
        <v>0</v>
      </c>
      <c r="AB34" s="1070"/>
      <c r="AC34" s="1070"/>
      <c r="AD34" s="1070"/>
      <c r="AE34" s="1071"/>
      <c r="AF34" s="1045">
        <v>0</v>
      </c>
      <c r="AG34" s="1046"/>
      <c r="AH34" s="1046"/>
      <c r="AI34" s="1046"/>
      <c r="AJ34" s="1047"/>
      <c r="AK34" s="1006">
        <v>58</v>
      </c>
      <c r="AL34" s="997"/>
      <c r="AM34" s="997"/>
      <c r="AN34" s="997"/>
      <c r="AO34" s="997"/>
      <c r="AP34" s="997">
        <v>86</v>
      </c>
      <c r="AQ34" s="997"/>
      <c r="AR34" s="997"/>
      <c r="AS34" s="997"/>
      <c r="AT34" s="997"/>
      <c r="AU34" s="997">
        <v>86</v>
      </c>
      <c r="AV34" s="997"/>
      <c r="AW34" s="997"/>
      <c r="AX34" s="997"/>
      <c r="AY34" s="997"/>
      <c r="AZ34" s="1068" t="s">
        <v>544</v>
      </c>
      <c r="BA34" s="1068"/>
      <c r="BB34" s="1068"/>
      <c r="BC34" s="1068"/>
      <c r="BD34" s="1068"/>
      <c r="BE34" s="1058" t="s">
        <v>387</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t="s">
        <v>388</v>
      </c>
      <c r="C35" s="1064"/>
      <c r="D35" s="1064"/>
      <c r="E35" s="1064"/>
      <c r="F35" s="1064"/>
      <c r="G35" s="1064"/>
      <c r="H35" s="1064"/>
      <c r="I35" s="1064"/>
      <c r="J35" s="1064"/>
      <c r="K35" s="1064"/>
      <c r="L35" s="1064"/>
      <c r="M35" s="1064"/>
      <c r="N35" s="1064"/>
      <c r="O35" s="1064"/>
      <c r="P35" s="1065"/>
      <c r="Q35" s="1069">
        <v>143</v>
      </c>
      <c r="R35" s="1070"/>
      <c r="S35" s="1070"/>
      <c r="T35" s="1070"/>
      <c r="U35" s="1070"/>
      <c r="V35" s="1070">
        <v>117</v>
      </c>
      <c r="W35" s="1070"/>
      <c r="X35" s="1070"/>
      <c r="Y35" s="1070"/>
      <c r="Z35" s="1070"/>
      <c r="AA35" s="1070">
        <v>26</v>
      </c>
      <c r="AB35" s="1070"/>
      <c r="AC35" s="1070"/>
      <c r="AD35" s="1070"/>
      <c r="AE35" s="1071"/>
      <c r="AF35" s="1045">
        <v>26</v>
      </c>
      <c r="AG35" s="1046"/>
      <c r="AH35" s="1046"/>
      <c r="AI35" s="1046"/>
      <c r="AJ35" s="1047"/>
      <c r="AK35" s="1006">
        <v>18</v>
      </c>
      <c r="AL35" s="997"/>
      <c r="AM35" s="997"/>
      <c r="AN35" s="997"/>
      <c r="AO35" s="997"/>
      <c r="AP35" s="997" t="s">
        <v>544</v>
      </c>
      <c r="AQ35" s="997"/>
      <c r="AR35" s="997"/>
      <c r="AS35" s="997"/>
      <c r="AT35" s="997"/>
      <c r="AU35" s="997" t="s">
        <v>544</v>
      </c>
      <c r="AV35" s="997"/>
      <c r="AW35" s="997"/>
      <c r="AX35" s="997"/>
      <c r="AY35" s="997"/>
      <c r="AZ35" s="1068" t="s">
        <v>544</v>
      </c>
      <c r="BA35" s="1068"/>
      <c r="BB35" s="1068"/>
      <c r="BC35" s="1068"/>
      <c r="BD35" s="1068"/>
      <c r="BE35" s="1058" t="s">
        <v>387</v>
      </c>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t="s">
        <v>389</v>
      </c>
      <c r="C36" s="1064"/>
      <c r="D36" s="1064"/>
      <c r="E36" s="1064"/>
      <c r="F36" s="1064"/>
      <c r="G36" s="1064"/>
      <c r="H36" s="1064"/>
      <c r="I36" s="1064"/>
      <c r="J36" s="1064"/>
      <c r="K36" s="1064"/>
      <c r="L36" s="1064"/>
      <c r="M36" s="1064"/>
      <c r="N36" s="1064"/>
      <c r="O36" s="1064"/>
      <c r="P36" s="1065"/>
      <c r="Q36" s="1069">
        <v>214</v>
      </c>
      <c r="R36" s="1070"/>
      <c r="S36" s="1070"/>
      <c r="T36" s="1070"/>
      <c r="U36" s="1070"/>
      <c r="V36" s="1070">
        <v>214</v>
      </c>
      <c r="W36" s="1070"/>
      <c r="X36" s="1070"/>
      <c r="Y36" s="1070"/>
      <c r="Z36" s="1070"/>
      <c r="AA36" s="1070">
        <v>0</v>
      </c>
      <c r="AB36" s="1070"/>
      <c r="AC36" s="1070"/>
      <c r="AD36" s="1070"/>
      <c r="AE36" s="1071"/>
      <c r="AF36" s="1045" t="s">
        <v>109</v>
      </c>
      <c r="AG36" s="1046"/>
      <c r="AH36" s="1046"/>
      <c r="AI36" s="1046"/>
      <c r="AJ36" s="1047"/>
      <c r="AK36" s="1006">
        <v>214</v>
      </c>
      <c r="AL36" s="997"/>
      <c r="AM36" s="997"/>
      <c r="AN36" s="997"/>
      <c r="AO36" s="997"/>
      <c r="AP36" s="997">
        <v>107</v>
      </c>
      <c r="AQ36" s="997"/>
      <c r="AR36" s="997"/>
      <c r="AS36" s="997"/>
      <c r="AT36" s="997"/>
      <c r="AU36" s="997">
        <v>74</v>
      </c>
      <c r="AV36" s="997"/>
      <c r="AW36" s="997"/>
      <c r="AX36" s="997"/>
      <c r="AY36" s="997"/>
      <c r="AZ36" s="1068" t="s">
        <v>544</v>
      </c>
      <c r="BA36" s="1068"/>
      <c r="BB36" s="1068"/>
      <c r="BC36" s="1068"/>
      <c r="BD36" s="1068"/>
      <c r="BE36" s="1058" t="s">
        <v>387</v>
      </c>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390</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366</v>
      </c>
      <c r="B63" s="970" t="s">
        <v>391</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1624</v>
      </c>
      <c r="AG63" s="985"/>
      <c r="AH63" s="985"/>
      <c r="AI63" s="985"/>
      <c r="AJ63" s="1056"/>
      <c r="AK63" s="1057"/>
      <c r="AL63" s="989"/>
      <c r="AM63" s="989"/>
      <c r="AN63" s="989"/>
      <c r="AO63" s="989"/>
      <c r="AP63" s="985">
        <f>AP32+AP33+AP34+AP36</f>
        <v>7213</v>
      </c>
      <c r="AQ63" s="985"/>
      <c r="AR63" s="985"/>
      <c r="AS63" s="985"/>
      <c r="AT63" s="985"/>
      <c r="AU63" s="985">
        <f>AU32+AU33+AU34+AU36</f>
        <v>5524</v>
      </c>
      <c r="AV63" s="985"/>
      <c r="AW63" s="985"/>
      <c r="AX63" s="985"/>
      <c r="AY63" s="985"/>
      <c r="AZ63" s="1051"/>
      <c r="BA63" s="1051"/>
      <c r="BB63" s="1051"/>
      <c r="BC63" s="1051"/>
      <c r="BD63" s="1051"/>
      <c r="BE63" s="986"/>
      <c r="BF63" s="986"/>
      <c r="BG63" s="986"/>
      <c r="BH63" s="986"/>
      <c r="BI63" s="987"/>
      <c r="BJ63" s="1052" t="s">
        <v>109</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393</v>
      </c>
      <c r="B66" s="1022"/>
      <c r="C66" s="1022"/>
      <c r="D66" s="1022"/>
      <c r="E66" s="1022"/>
      <c r="F66" s="1022"/>
      <c r="G66" s="1022"/>
      <c r="H66" s="1022"/>
      <c r="I66" s="1022"/>
      <c r="J66" s="1022"/>
      <c r="K66" s="1022"/>
      <c r="L66" s="1022"/>
      <c r="M66" s="1022"/>
      <c r="N66" s="1022"/>
      <c r="O66" s="1022"/>
      <c r="P66" s="1023"/>
      <c r="Q66" s="1027" t="s">
        <v>394</v>
      </c>
      <c r="R66" s="1028"/>
      <c r="S66" s="1028"/>
      <c r="T66" s="1028"/>
      <c r="U66" s="1029"/>
      <c r="V66" s="1027" t="s">
        <v>395</v>
      </c>
      <c r="W66" s="1028"/>
      <c r="X66" s="1028"/>
      <c r="Y66" s="1028"/>
      <c r="Z66" s="1029"/>
      <c r="AA66" s="1027" t="s">
        <v>396</v>
      </c>
      <c r="AB66" s="1028"/>
      <c r="AC66" s="1028"/>
      <c r="AD66" s="1028"/>
      <c r="AE66" s="1029"/>
      <c r="AF66" s="1033" t="s">
        <v>397</v>
      </c>
      <c r="AG66" s="1034"/>
      <c r="AH66" s="1034"/>
      <c r="AI66" s="1034"/>
      <c r="AJ66" s="1035"/>
      <c r="AK66" s="1027" t="s">
        <v>398</v>
      </c>
      <c r="AL66" s="1022"/>
      <c r="AM66" s="1022"/>
      <c r="AN66" s="1022"/>
      <c r="AO66" s="1023"/>
      <c r="AP66" s="1027" t="s">
        <v>399</v>
      </c>
      <c r="AQ66" s="1028"/>
      <c r="AR66" s="1028"/>
      <c r="AS66" s="1028"/>
      <c r="AT66" s="1029"/>
      <c r="AU66" s="1027" t="s">
        <v>400</v>
      </c>
      <c r="AV66" s="1028"/>
      <c r="AW66" s="1028"/>
      <c r="AX66" s="1028"/>
      <c r="AY66" s="1029"/>
      <c r="AZ66" s="1027" t="s">
        <v>352</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545</v>
      </c>
      <c r="C68" s="1012"/>
      <c r="D68" s="1012"/>
      <c r="E68" s="1012"/>
      <c r="F68" s="1012"/>
      <c r="G68" s="1012"/>
      <c r="H68" s="1012"/>
      <c r="I68" s="1012"/>
      <c r="J68" s="1012"/>
      <c r="K68" s="1012"/>
      <c r="L68" s="1012"/>
      <c r="M68" s="1012"/>
      <c r="N68" s="1012"/>
      <c r="O68" s="1012"/>
      <c r="P68" s="1013"/>
      <c r="Q68" s="1014">
        <v>999</v>
      </c>
      <c r="R68" s="1008"/>
      <c r="S68" s="1008"/>
      <c r="T68" s="1008"/>
      <c r="U68" s="1008"/>
      <c r="V68" s="1008">
        <v>999</v>
      </c>
      <c r="W68" s="1008"/>
      <c r="X68" s="1008"/>
      <c r="Y68" s="1008"/>
      <c r="Z68" s="1008"/>
      <c r="AA68" s="1008">
        <v>0</v>
      </c>
      <c r="AB68" s="1008"/>
      <c r="AC68" s="1008"/>
      <c r="AD68" s="1008"/>
      <c r="AE68" s="1008"/>
      <c r="AF68" s="1008">
        <v>0</v>
      </c>
      <c r="AG68" s="1008"/>
      <c r="AH68" s="1008"/>
      <c r="AI68" s="1008"/>
      <c r="AJ68" s="1008"/>
      <c r="AK68" s="1008">
        <v>36</v>
      </c>
      <c r="AL68" s="1008"/>
      <c r="AM68" s="1008"/>
      <c r="AN68" s="1008"/>
      <c r="AO68" s="1008"/>
      <c r="AP68" s="1008" t="s">
        <v>544</v>
      </c>
      <c r="AQ68" s="1008"/>
      <c r="AR68" s="1008"/>
      <c r="AS68" s="1008"/>
      <c r="AT68" s="1008"/>
      <c r="AU68" s="1008" t="s">
        <v>544</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546</v>
      </c>
      <c r="C69" s="1001"/>
      <c r="D69" s="1001"/>
      <c r="E69" s="1001"/>
      <c r="F69" s="1001"/>
      <c r="G69" s="1001"/>
      <c r="H69" s="1001"/>
      <c r="I69" s="1001"/>
      <c r="J69" s="1001"/>
      <c r="K69" s="1001"/>
      <c r="L69" s="1001"/>
      <c r="M69" s="1001"/>
      <c r="N69" s="1001"/>
      <c r="O69" s="1001"/>
      <c r="P69" s="1002"/>
      <c r="Q69" s="1003">
        <v>383141</v>
      </c>
      <c r="R69" s="997"/>
      <c r="S69" s="997"/>
      <c r="T69" s="997"/>
      <c r="U69" s="997"/>
      <c r="V69" s="997">
        <v>379259</v>
      </c>
      <c r="W69" s="997"/>
      <c r="X69" s="997"/>
      <c r="Y69" s="997"/>
      <c r="Z69" s="997"/>
      <c r="AA69" s="997">
        <v>3883</v>
      </c>
      <c r="AB69" s="997"/>
      <c r="AC69" s="997"/>
      <c r="AD69" s="997"/>
      <c r="AE69" s="997"/>
      <c r="AF69" s="997">
        <v>3883</v>
      </c>
      <c r="AG69" s="997"/>
      <c r="AH69" s="997"/>
      <c r="AI69" s="997"/>
      <c r="AJ69" s="997"/>
      <c r="AK69" s="997">
        <v>999</v>
      </c>
      <c r="AL69" s="997"/>
      <c r="AM69" s="997"/>
      <c r="AN69" s="997"/>
      <c r="AO69" s="997"/>
      <c r="AP69" s="997" t="s">
        <v>544</v>
      </c>
      <c r="AQ69" s="997"/>
      <c r="AR69" s="997"/>
      <c r="AS69" s="997"/>
      <c r="AT69" s="997"/>
      <c r="AU69" s="997" t="s">
        <v>544</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547</v>
      </c>
      <c r="C70" s="1001"/>
      <c r="D70" s="1001"/>
      <c r="E70" s="1001"/>
      <c r="F70" s="1001"/>
      <c r="G70" s="1001"/>
      <c r="H70" s="1001"/>
      <c r="I70" s="1001"/>
      <c r="J70" s="1001"/>
      <c r="K70" s="1001"/>
      <c r="L70" s="1001"/>
      <c r="M70" s="1001"/>
      <c r="N70" s="1001"/>
      <c r="O70" s="1001"/>
      <c r="P70" s="1002"/>
      <c r="Q70" s="1003">
        <v>6736</v>
      </c>
      <c r="R70" s="997"/>
      <c r="S70" s="997"/>
      <c r="T70" s="997"/>
      <c r="U70" s="997"/>
      <c r="V70" s="997">
        <v>6275</v>
      </c>
      <c r="W70" s="997"/>
      <c r="X70" s="997"/>
      <c r="Y70" s="997"/>
      <c r="Z70" s="997"/>
      <c r="AA70" s="997">
        <v>461</v>
      </c>
      <c r="AB70" s="997"/>
      <c r="AC70" s="997"/>
      <c r="AD70" s="997"/>
      <c r="AE70" s="997"/>
      <c r="AF70" s="997">
        <v>461</v>
      </c>
      <c r="AG70" s="997"/>
      <c r="AH70" s="997"/>
      <c r="AI70" s="997"/>
      <c r="AJ70" s="997"/>
      <c r="AK70" s="997" t="s">
        <v>544</v>
      </c>
      <c r="AL70" s="997"/>
      <c r="AM70" s="997"/>
      <c r="AN70" s="997"/>
      <c r="AO70" s="997"/>
      <c r="AP70" s="997" t="s">
        <v>544</v>
      </c>
      <c r="AQ70" s="997"/>
      <c r="AR70" s="997"/>
      <c r="AS70" s="997"/>
      <c r="AT70" s="997"/>
      <c r="AU70" s="997" t="s">
        <v>544</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c r="C71" s="1001"/>
      <c r="D71" s="1001"/>
      <c r="E71" s="1001"/>
      <c r="F71" s="1001"/>
      <c r="G71" s="1001"/>
      <c r="H71" s="1001"/>
      <c r="I71" s="1001"/>
      <c r="J71" s="1001"/>
      <c r="K71" s="1001"/>
      <c r="L71" s="1001"/>
      <c r="M71" s="1001"/>
      <c r="N71" s="1001"/>
      <c r="O71" s="1001"/>
      <c r="P71" s="1002"/>
      <c r="Q71" s="1003"/>
      <c r="R71" s="997"/>
      <c r="S71" s="997"/>
      <c r="T71" s="997"/>
      <c r="U71" s="997"/>
      <c r="V71" s="997"/>
      <c r="W71" s="997"/>
      <c r="X71" s="997"/>
      <c r="Y71" s="997"/>
      <c r="Z71" s="997"/>
      <c r="AA71" s="997"/>
      <c r="AB71" s="997"/>
      <c r="AC71" s="997"/>
      <c r="AD71" s="997"/>
      <c r="AE71" s="997"/>
      <c r="AF71" s="997"/>
      <c r="AG71" s="997"/>
      <c r="AH71" s="997"/>
      <c r="AI71" s="997"/>
      <c r="AJ71" s="997"/>
      <c r="AK71" s="997"/>
      <c r="AL71" s="997"/>
      <c r="AM71" s="997"/>
      <c r="AN71" s="997"/>
      <c r="AO71" s="997"/>
      <c r="AP71" s="997"/>
      <c r="AQ71" s="997"/>
      <c r="AR71" s="997"/>
      <c r="AS71" s="997"/>
      <c r="AT71" s="997"/>
      <c r="AU71" s="997"/>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c r="C72" s="1001"/>
      <c r="D72" s="1001"/>
      <c r="E72" s="1001"/>
      <c r="F72" s="1001"/>
      <c r="G72" s="1001"/>
      <c r="H72" s="1001"/>
      <c r="I72" s="1001"/>
      <c r="J72" s="1001"/>
      <c r="K72" s="1001"/>
      <c r="L72" s="1001"/>
      <c r="M72" s="1001"/>
      <c r="N72" s="1001"/>
      <c r="O72" s="1001"/>
      <c r="P72" s="1002"/>
      <c r="Q72" s="1003"/>
      <c r="R72" s="997"/>
      <c r="S72" s="997"/>
      <c r="T72" s="997"/>
      <c r="U72" s="997"/>
      <c r="V72" s="997"/>
      <c r="W72" s="997"/>
      <c r="X72" s="997"/>
      <c r="Y72" s="997"/>
      <c r="Z72" s="997"/>
      <c r="AA72" s="997"/>
      <c r="AB72" s="997"/>
      <c r="AC72" s="997"/>
      <c r="AD72" s="997"/>
      <c r="AE72" s="997"/>
      <c r="AF72" s="997"/>
      <c r="AG72" s="997"/>
      <c r="AH72" s="997"/>
      <c r="AI72" s="997"/>
      <c r="AJ72" s="997"/>
      <c r="AK72" s="997"/>
      <c r="AL72" s="997"/>
      <c r="AM72" s="997"/>
      <c r="AN72" s="997"/>
      <c r="AO72" s="997"/>
      <c r="AP72" s="997"/>
      <c r="AQ72" s="997"/>
      <c r="AR72" s="997"/>
      <c r="AS72" s="997"/>
      <c r="AT72" s="997"/>
      <c r="AU72" s="997"/>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c r="C73" s="1001"/>
      <c r="D73" s="1001"/>
      <c r="E73" s="1001"/>
      <c r="F73" s="1001"/>
      <c r="G73" s="1001"/>
      <c r="H73" s="1001"/>
      <c r="I73" s="1001"/>
      <c r="J73" s="1001"/>
      <c r="K73" s="1001"/>
      <c r="L73" s="1001"/>
      <c r="M73" s="1001"/>
      <c r="N73" s="1001"/>
      <c r="O73" s="1001"/>
      <c r="P73" s="1002"/>
      <c r="Q73" s="1003"/>
      <c r="R73" s="997"/>
      <c r="S73" s="997"/>
      <c r="T73" s="997"/>
      <c r="U73" s="997"/>
      <c r="V73" s="997"/>
      <c r="W73" s="997"/>
      <c r="X73" s="997"/>
      <c r="Y73" s="997"/>
      <c r="Z73" s="997"/>
      <c r="AA73" s="997"/>
      <c r="AB73" s="997"/>
      <c r="AC73" s="997"/>
      <c r="AD73" s="997"/>
      <c r="AE73" s="997"/>
      <c r="AF73" s="997"/>
      <c r="AG73" s="997"/>
      <c r="AH73" s="997"/>
      <c r="AI73" s="997"/>
      <c r="AJ73" s="997"/>
      <c r="AK73" s="997"/>
      <c r="AL73" s="997"/>
      <c r="AM73" s="997"/>
      <c r="AN73" s="997"/>
      <c r="AO73" s="997"/>
      <c r="AP73" s="997"/>
      <c r="AQ73" s="997"/>
      <c r="AR73" s="997"/>
      <c r="AS73" s="997"/>
      <c r="AT73" s="997"/>
      <c r="AU73" s="997"/>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c r="C74" s="1001"/>
      <c r="D74" s="1001"/>
      <c r="E74" s="1001"/>
      <c r="F74" s="1001"/>
      <c r="G74" s="1001"/>
      <c r="H74" s="1001"/>
      <c r="I74" s="1001"/>
      <c r="J74" s="1001"/>
      <c r="K74" s="1001"/>
      <c r="L74" s="1001"/>
      <c r="M74" s="1001"/>
      <c r="N74" s="1001"/>
      <c r="O74" s="1001"/>
      <c r="P74" s="1002"/>
      <c r="Q74" s="1003"/>
      <c r="R74" s="997"/>
      <c r="S74" s="997"/>
      <c r="T74" s="997"/>
      <c r="U74" s="997"/>
      <c r="V74" s="997"/>
      <c r="W74" s="997"/>
      <c r="X74" s="997"/>
      <c r="Y74" s="997"/>
      <c r="Z74" s="997"/>
      <c r="AA74" s="997"/>
      <c r="AB74" s="997"/>
      <c r="AC74" s="997"/>
      <c r="AD74" s="997"/>
      <c r="AE74" s="997"/>
      <c r="AF74" s="997"/>
      <c r="AG74" s="997"/>
      <c r="AH74" s="997"/>
      <c r="AI74" s="997"/>
      <c r="AJ74" s="997"/>
      <c r="AK74" s="997"/>
      <c r="AL74" s="997"/>
      <c r="AM74" s="997"/>
      <c r="AN74" s="997"/>
      <c r="AO74" s="997"/>
      <c r="AP74" s="997"/>
      <c r="AQ74" s="997"/>
      <c r="AR74" s="997"/>
      <c r="AS74" s="997"/>
      <c r="AT74" s="997"/>
      <c r="AU74" s="997"/>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c r="C75" s="1001"/>
      <c r="D75" s="1001"/>
      <c r="E75" s="1001"/>
      <c r="F75" s="1001"/>
      <c r="G75" s="1001"/>
      <c r="H75" s="1001"/>
      <c r="I75" s="1001"/>
      <c r="J75" s="1001"/>
      <c r="K75" s="1001"/>
      <c r="L75" s="1001"/>
      <c r="M75" s="1001"/>
      <c r="N75" s="1001"/>
      <c r="O75" s="1001"/>
      <c r="P75" s="1002"/>
      <c r="Q75" s="1004"/>
      <c r="R75" s="1005"/>
      <c r="S75" s="1005"/>
      <c r="T75" s="1005"/>
      <c r="U75" s="1006"/>
      <c r="V75" s="1007"/>
      <c r="W75" s="1005"/>
      <c r="X75" s="1005"/>
      <c r="Y75" s="1005"/>
      <c r="Z75" s="1006"/>
      <c r="AA75" s="1007"/>
      <c r="AB75" s="1005"/>
      <c r="AC75" s="1005"/>
      <c r="AD75" s="1005"/>
      <c r="AE75" s="1006"/>
      <c r="AF75" s="1007"/>
      <c r="AG75" s="1005"/>
      <c r="AH75" s="1005"/>
      <c r="AI75" s="1005"/>
      <c r="AJ75" s="1006"/>
      <c r="AK75" s="1007"/>
      <c r="AL75" s="1005"/>
      <c r="AM75" s="1005"/>
      <c r="AN75" s="1005"/>
      <c r="AO75" s="1006"/>
      <c r="AP75" s="1007"/>
      <c r="AQ75" s="1005"/>
      <c r="AR75" s="1005"/>
      <c r="AS75" s="1005"/>
      <c r="AT75" s="1006"/>
      <c r="AU75" s="1007"/>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c r="C76" s="1001"/>
      <c r="D76" s="1001"/>
      <c r="E76" s="1001"/>
      <c r="F76" s="1001"/>
      <c r="G76" s="1001"/>
      <c r="H76" s="1001"/>
      <c r="I76" s="1001"/>
      <c r="J76" s="1001"/>
      <c r="K76" s="1001"/>
      <c r="L76" s="1001"/>
      <c r="M76" s="1001"/>
      <c r="N76" s="1001"/>
      <c r="O76" s="1001"/>
      <c r="P76" s="1002"/>
      <c r="Q76" s="1004"/>
      <c r="R76" s="1005"/>
      <c r="S76" s="1005"/>
      <c r="T76" s="1005"/>
      <c r="U76" s="1006"/>
      <c r="V76" s="1007"/>
      <c r="W76" s="1005"/>
      <c r="X76" s="1005"/>
      <c r="Y76" s="1005"/>
      <c r="Z76" s="1006"/>
      <c r="AA76" s="1007"/>
      <c r="AB76" s="1005"/>
      <c r="AC76" s="1005"/>
      <c r="AD76" s="1005"/>
      <c r="AE76" s="1006"/>
      <c r="AF76" s="1007"/>
      <c r="AG76" s="1005"/>
      <c r="AH76" s="1005"/>
      <c r="AI76" s="1005"/>
      <c r="AJ76" s="1006"/>
      <c r="AK76" s="1007"/>
      <c r="AL76" s="1005"/>
      <c r="AM76" s="1005"/>
      <c r="AN76" s="1005"/>
      <c r="AO76" s="1006"/>
      <c r="AP76" s="1007"/>
      <c r="AQ76" s="1005"/>
      <c r="AR76" s="1005"/>
      <c r="AS76" s="1005"/>
      <c r="AT76" s="1006"/>
      <c r="AU76" s="1007"/>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c r="C77" s="1001"/>
      <c r="D77" s="1001"/>
      <c r="E77" s="1001"/>
      <c r="F77" s="1001"/>
      <c r="G77" s="1001"/>
      <c r="H77" s="1001"/>
      <c r="I77" s="1001"/>
      <c r="J77" s="1001"/>
      <c r="K77" s="1001"/>
      <c r="L77" s="1001"/>
      <c r="M77" s="1001"/>
      <c r="N77" s="1001"/>
      <c r="O77" s="1001"/>
      <c r="P77" s="1002"/>
      <c r="Q77" s="1004"/>
      <c r="R77" s="1005"/>
      <c r="S77" s="1005"/>
      <c r="T77" s="1005"/>
      <c r="U77" s="1006"/>
      <c r="V77" s="1007"/>
      <c r="W77" s="1005"/>
      <c r="X77" s="1005"/>
      <c r="Y77" s="1005"/>
      <c r="Z77" s="1006"/>
      <c r="AA77" s="1007"/>
      <c r="AB77" s="1005"/>
      <c r="AC77" s="1005"/>
      <c r="AD77" s="1005"/>
      <c r="AE77" s="1006"/>
      <c r="AF77" s="1007"/>
      <c r="AG77" s="1005"/>
      <c r="AH77" s="1005"/>
      <c r="AI77" s="1005"/>
      <c r="AJ77" s="1006"/>
      <c r="AK77" s="1007"/>
      <c r="AL77" s="1005"/>
      <c r="AM77" s="1005"/>
      <c r="AN77" s="1005"/>
      <c r="AO77" s="1006"/>
      <c r="AP77" s="1007"/>
      <c r="AQ77" s="1005"/>
      <c r="AR77" s="1005"/>
      <c r="AS77" s="1005"/>
      <c r="AT77" s="1006"/>
      <c r="AU77" s="1007"/>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c r="C78" s="1001"/>
      <c r="D78" s="1001"/>
      <c r="E78" s="1001"/>
      <c r="F78" s="1001"/>
      <c r="G78" s="1001"/>
      <c r="H78" s="1001"/>
      <c r="I78" s="1001"/>
      <c r="J78" s="1001"/>
      <c r="K78" s="1001"/>
      <c r="L78" s="1001"/>
      <c r="M78" s="1001"/>
      <c r="N78" s="1001"/>
      <c r="O78" s="1001"/>
      <c r="P78" s="1002"/>
      <c r="Q78" s="1003"/>
      <c r="R78" s="997"/>
      <c r="S78" s="997"/>
      <c r="T78" s="997"/>
      <c r="U78" s="997"/>
      <c r="V78" s="997"/>
      <c r="W78" s="997"/>
      <c r="X78" s="997"/>
      <c r="Y78" s="997"/>
      <c r="Z78" s="997"/>
      <c r="AA78" s="997"/>
      <c r="AB78" s="997"/>
      <c r="AC78" s="997"/>
      <c r="AD78" s="997"/>
      <c r="AE78" s="997"/>
      <c r="AF78" s="997"/>
      <c r="AG78" s="997"/>
      <c r="AH78" s="997"/>
      <c r="AI78" s="997"/>
      <c r="AJ78" s="997"/>
      <c r="AK78" s="997"/>
      <c r="AL78" s="997"/>
      <c r="AM78" s="997"/>
      <c r="AN78" s="997"/>
      <c r="AO78" s="997"/>
      <c r="AP78" s="997"/>
      <c r="AQ78" s="997"/>
      <c r="AR78" s="997"/>
      <c r="AS78" s="997"/>
      <c r="AT78" s="997"/>
      <c r="AU78" s="997"/>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366</v>
      </c>
      <c r="B88" s="970" t="s">
        <v>401</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4344</v>
      </c>
      <c r="AG88" s="985"/>
      <c r="AH88" s="985"/>
      <c r="AI88" s="985"/>
      <c r="AJ88" s="985"/>
      <c r="AK88" s="989"/>
      <c r="AL88" s="989"/>
      <c r="AM88" s="989"/>
      <c r="AN88" s="989"/>
      <c r="AO88" s="989"/>
      <c r="AP88" s="985" t="s">
        <v>544</v>
      </c>
      <c r="AQ88" s="985"/>
      <c r="AR88" s="985"/>
      <c r="AS88" s="985"/>
      <c r="AT88" s="985"/>
      <c r="AU88" s="985" t="s">
        <v>544</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70" t="s">
        <v>402</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287</v>
      </c>
      <c r="CS102" s="977"/>
      <c r="CT102" s="977"/>
      <c r="CU102" s="977"/>
      <c r="CV102" s="978"/>
      <c r="CW102" s="976">
        <v>52</v>
      </c>
      <c r="CX102" s="977"/>
      <c r="CY102" s="977"/>
      <c r="CZ102" s="977"/>
      <c r="DA102" s="978"/>
      <c r="DB102" s="976">
        <v>110</v>
      </c>
      <c r="DC102" s="977"/>
      <c r="DD102" s="977"/>
      <c r="DE102" s="977"/>
      <c r="DF102" s="978"/>
      <c r="DG102" s="976" t="s">
        <v>544</v>
      </c>
      <c r="DH102" s="977"/>
      <c r="DI102" s="977"/>
      <c r="DJ102" s="977"/>
      <c r="DK102" s="978"/>
      <c r="DL102" s="976" t="s">
        <v>544</v>
      </c>
      <c r="DM102" s="977"/>
      <c r="DN102" s="977"/>
      <c r="DO102" s="977"/>
      <c r="DP102" s="978"/>
      <c r="DQ102" s="976"/>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403</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404</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407</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408</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409</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410</v>
      </c>
      <c r="AB109" s="918"/>
      <c r="AC109" s="918"/>
      <c r="AD109" s="918"/>
      <c r="AE109" s="919"/>
      <c r="AF109" s="920" t="s">
        <v>285</v>
      </c>
      <c r="AG109" s="918"/>
      <c r="AH109" s="918"/>
      <c r="AI109" s="918"/>
      <c r="AJ109" s="919"/>
      <c r="AK109" s="920" t="s">
        <v>284</v>
      </c>
      <c r="AL109" s="918"/>
      <c r="AM109" s="918"/>
      <c r="AN109" s="918"/>
      <c r="AO109" s="919"/>
      <c r="AP109" s="920" t="s">
        <v>411</v>
      </c>
      <c r="AQ109" s="918"/>
      <c r="AR109" s="918"/>
      <c r="AS109" s="918"/>
      <c r="AT109" s="949"/>
      <c r="AU109" s="917" t="s">
        <v>409</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410</v>
      </c>
      <c r="BR109" s="918"/>
      <c r="BS109" s="918"/>
      <c r="BT109" s="918"/>
      <c r="BU109" s="919"/>
      <c r="BV109" s="920" t="s">
        <v>285</v>
      </c>
      <c r="BW109" s="918"/>
      <c r="BX109" s="918"/>
      <c r="BY109" s="918"/>
      <c r="BZ109" s="919"/>
      <c r="CA109" s="920" t="s">
        <v>284</v>
      </c>
      <c r="CB109" s="918"/>
      <c r="CC109" s="918"/>
      <c r="CD109" s="918"/>
      <c r="CE109" s="919"/>
      <c r="CF109" s="958" t="s">
        <v>411</v>
      </c>
      <c r="CG109" s="958"/>
      <c r="CH109" s="958"/>
      <c r="CI109" s="958"/>
      <c r="CJ109" s="958"/>
      <c r="CK109" s="920" t="s">
        <v>412</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410</v>
      </c>
      <c r="DH109" s="918"/>
      <c r="DI109" s="918"/>
      <c r="DJ109" s="918"/>
      <c r="DK109" s="919"/>
      <c r="DL109" s="920" t="s">
        <v>285</v>
      </c>
      <c r="DM109" s="918"/>
      <c r="DN109" s="918"/>
      <c r="DO109" s="918"/>
      <c r="DP109" s="919"/>
      <c r="DQ109" s="920" t="s">
        <v>284</v>
      </c>
      <c r="DR109" s="918"/>
      <c r="DS109" s="918"/>
      <c r="DT109" s="918"/>
      <c r="DU109" s="919"/>
      <c r="DV109" s="920" t="s">
        <v>411</v>
      </c>
      <c r="DW109" s="918"/>
      <c r="DX109" s="918"/>
      <c r="DY109" s="918"/>
      <c r="DZ109" s="949"/>
    </row>
    <row r="110" spans="1:131" s="197" customFormat="1" ht="26.25" customHeight="1" x14ac:dyDescent="0.15">
      <c r="A110" s="787" t="s">
        <v>413</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1988892</v>
      </c>
      <c r="AB110" s="903"/>
      <c r="AC110" s="903"/>
      <c r="AD110" s="903"/>
      <c r="AE110" s="904"/>
      <c r="AF110" s="905">
        <v>2010202</v>
      </c>
      <c r="AG110" s="903"/>
      <c r="AH110" s="903"/>
      <c r="AI110" s="903"/>
      <c r="AJ110" s="904"/>
      <c r="AK110" s="905">
        <v>1903140</v>
      </c>
      <c r="AL110" s="903"/>
      <c r="AM110" s="903"/>
      <c r="AN110" s="903"/>
      <c r="AO110" s="904"/>
      <c r="AP110" s="906">
        <v>23.2</v>
      </c>
      <c r="AQ110" s="907"/>
      <c r="AR110" s="907"/>
      <c r="AS110" s="907"/>
      <c r="AT110" s="908"/>
      <c r="AU110" s="950" t="s">
        <v>61</v>
      </c>
      <c r="AV110" s="951"/>
      <c r="AW110" s="951"/>
      <c r="AX110" s="951"/>
      <c r="AY110" s="952"/>
      <c r="AZ110" s="846" t="s">
        <v>414</v>
      </c>
      <c r="BA110" s="788"/>
      <c r="BB110" s="788"/>
      <c r="BC110" s="788"/>
      <c r="BD110" s="788"/>
      <c r="BE110" s="788"/>
      <c r="BF110" s="788"/>
      <c r="BG110" s="788"/>
      <c r="BH110" s="788"/>
      <c r="BI110" s="788"/>
      <c r="BJ110" s="788"/>
      <c r="BK110" s="788"/>
      <c r="BL110" s="788"/>
      <c r="BM110" s="788"/>
      <c r="BN110" s="788"/>
      <c r="BO110" s="788"/>
      <c r="BP110" s="789"/>
      <c r="BQ110" s="829">
        <v>19614808</v>
      </c>
      <c r="BR110" s="830"/>
      <c r="BS110" s="830"/>
      <c r="BT110" s="830"/>
      <c r="BU110" s="830"/>
      <c r="BV110" s="830">
        <v>18735086</v>
      </c>
      <c r="BW110" s="830"/>
      <c r="BX110" s="830"/>
      <c r="BY110" s="830"/>
      <c r="BZ110" s="830"/>
      <c r="CA110" s="830">
        <v>18119130</v>
      </c>
      <c r="CB110" s="830"/>
      <c r="CC110" s="830"/>
      <c r="CD110" s="830"/>
      <c r="CE110" s="830"/>
      <c r="CF110" s="891">
        <v>221.2</v>
      </c>
      <c r="CG110" s="892"/>
      <c r="CH110" s="892"/>
      <c r="CI110" s="892"/>
      <c r="CJ110" s="892"/>
      <c r="CK110" s="946" t="s">
        <v>415</v>
      </c>
      <c r="CL110" s="894"/>
      <c r="CM110" s="899" t="s">
        <v>416</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417</v>
      </c>
      <c r="DH110" s="830"/>
      <c r="DI110" s="830"/>
      <c r="DJ110" s="830"/>
      <c r="DK110" s="830"/>
      <c r="DL110" s="830" t="s">
        <v>417</v>
      </c>
      <c r="DM110" s="830"/>
      <c r="DN110" s="830"/>
      <c r="DO110" s="830"/>
      <c r="DP110" s="830"/>
      <c r="DQ110" s="830" t="s">
        <v>417</v>
      </c>
      <c r="DR110" s="830"/>
      <c r="DS110" s="830"/>
      <c r="DT110" s="830"/>
      <c r="DU110" s="830"/>
      <c r="DV110" s="831" t="s">
        <v>417</v>
      </c>
      <c r="DW110" s="831"/>
      <c r="DX110" s="831"/>
      <c r="DY110" s="831"/>
      <c r="DZ110" s="832"/>
    </row>
    <row r="111" spans="1:131" s="197" customFormat="1" ht="26.25" customHeight="1" x14ac:dyDescent="0.15">
      <c r="A111" s="808" t="s">
        <v>418</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109</v>
      </c>
      <c r="AB111" s="939"/>
      <c r="AC111" s="939"/>
      <c r="AD111" s="939"/>
      <c r="AE111" s="940"/>
      <c r="AF111" s="941" t="s">
        <v>109</v>
      </c>
      <c r="AG111" s="939"/>
      <c r="AH111" s="939"/>
      <c r="AI111" s="939"/>
      <c r="AJ111" s="940"/>
      <c r="AK111" s="941" t="s">
        <v>109</v>
      </c>
      <c r="AL111" s="939"/>
      <c r="AM111" s="939"/>
      <c r="AN111" s="939"/>
      <c r="AO111" s="940"/>
      <c r="AP111" s="942" t="s">
        <v>109</v>
      </c>
      <c r="AQ111" s="943"/>
      <c r="AR111" s="943"/>
      <c r="AS111" s="943"/>
      <c r="AT111" s="944"/>
      <c r="AU111" s="953"/>
      <c r="AV111" s="954"/>
      <c r="AW111" s="954"/>
      <c r="AX111" s="954"/>
      <c r="AY111" s="955"/>
      <c r="AZ111" s="797" t="s">
        <v>419</v>
      </c>
      <c r="BA111" s="798"/>
      <c r="BB111" s="798"/>
      <c r="BC111" s="798"/>
      <c r="BD111" s="798"/>
      <c r="BE111" s="798"/>
      <c r="BF111" s="798"/>
      <c r="BG111" s="798"/>
      <c r="BH111" s="798"/>
      <c r="BI111" s="798"/>
      <c r="BJ111" s="798"/>
      <c r="BK111" s="798"/>
      <c r="BL111" s="798"/>
      <c r="BM111" s="798"/>
      <c r="BN111" s="798"/>
      <c r="BO111" s="798"/>
      <c r="BP111" s="799"/>
      <c r="BQ111" s="800">
        <v>473402</v>
      </c>
      <c r="BR111" s="801"/>
      <c r="BS111" s="801"/>
      <c r="BT111" s="801"/>
      <c r="BU111" s="801"/>
      <c r="BV111" s="801">
        <v>416982</v>
      </c>
      <c r="BW111" s="801"/>
      <c r="BX111" s="801"/>
      <c r="BY111" s="801"/>
      <c r="BZ111" s="801"/>
      <c r="CA111" s="801">
        <v>361949</v>
      </c>
      <c r="CB111" s="801"/>
      <c r="CC111" s="801"/>
      <c r="CD111" s="801"/>
      <c r="CE111" s="801"/>
      <c r="CF111" s="878">
        <v>4.4000000000000004</v>
      </c>
      <c r="CG111" s="879"/>
      <c r="CH111" s="879"/>
      <c r="CI111" s="879"/>
      <c r="CJ111" s="879"/>
      <c r="CK111" s="947"/>
      <c r="CL111" s="896"/>
      <c r="CM111" s="833" t="s">
        <v>420</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109</v>
      </c>
      <c r="DH111" s="801"/>
      <c r="DI111" s="801"/>
      <c r="DJ111" s="801"/>
      <c r="DK111" s="801"/>
      <c r="DL111" s="801" t="s">
        <v>109</v>
      </c>
      <c r="DM111" s="801"/>
      <c r="DN111" s="801"/>
      <c r="DO111" s="801"/>
      <c r="DP111" s="801"/>
      <c r="DQ111" s="801" t="s">
        <v>109</v>
      </c>
      <c r="DR111" s="801"/>
      <c r="DS111" s="801"/>
      <c r="DT111" s="801"/>
      <c r="DU111" s="801"/>
      <c r="DV111" s="853" t="s">
        <v>109</v>
      </c>
      <c r="DW111" s="853"/>
      <c r="DX111" s="853"/>
      <c r="DY111" s="853"/>
      <c r="DZ111" s="854"/>
    </row>
    <row r="112" spans="1:131" s="197" customFormat="1" ht="26.25" customHeight="1" x14ac:dyDescent="0.15">
      <c r="A112" s="932" t="s">
        <v>421</v>
      </c>
      <c r="B112" s="933"/>
      <c r="C112" s="798" t="s">
        <v>422</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109</v>
      </c>
      <c r="AB112" s="814"/>
      <c r="AC112" s="814"/>
      <c r="AD112" s="814"/>
      <c r="AE112" s="815"/>
      <c r="AF112" s="816" t="s">
        <v>109</v>
      </c>
      <c r="AG112" s="814"/>
      <c r="AH112" s="814"/>
      <c r="AI112" s="814"/>
      <c r="AJ112" s="815"/>
      <c r="AK112" s="816" t="s">
        <v>109</v>
      </c>
      <c r="AL112" s="814"/>
      <c r="AM112" s="814"/>
      <c r="AN112" s="814"/>
      <c r="AO112" s="815"/>
      <c r="AP112" s="784" t="s">
        <v>109</v>
      </c>
      <c r="AQ112" s="785"/>
      <c r="AR112" s="785"/>
      <c r="AS112" s="785"/>
      <c r="AT112" s="786"/>
      <c r="AU112" s="953"/>
      <c r="AV112" s="954"/>
      <c r="AW112" s="954"/>
      <c r="AX112" s="954"/>
      <c r="AY112" s="955"/>
      <c r="AZ112" s="797" t="s">
        <v>423</v>
      </c>
      <c r="BA112" s="798"/>
      <c r="BB112" s="798"/>
      <c r="BC112" s="798"/>
      <c r="BD112" s="798"/>
      <c r="BE112" s="798"/>
      <c r="BF112" s="798"/>
      <c r="BG112" s="798"/>
      <c r="BH112" s="798"/>
      <c r="BI112" s="798"/>
      <c r="BJ112" s="798"/>
      <c r="BK112" s="798"/>
      <c r="BL112" s="798"/>
      <c r="BM112" s="798"/>
      <c r="BN112" s="798"/>
      <c r="BO112" s="798"/>
      <c r="BP112" s="799"/>
      <c r="BQ112" s="800">
        <v>6848353</v>
      </c>
      <c r="BR112" s="801"/>
      <c r="BS112" s="801"/>
      <c r="BT112" s="801"/>
      <c r="BU112" s="801"/>
      <c r="BV112" s="801">
        <v>6193079</v>
      </c>
      <c r="BW112" s="801"/>
      <c r="BX112" s="801"/>
      <c r="BY112" s="801"/>
      <c r="BZ112" s="801"/>
      <c r="CA112" s="801">
        <v>5524727</v>
      </c>
      <c r="CB112" s="801"/>
      <c r="CC112" s="801"/>
      <c r="CD112" s="801"/>
      <c r="CE112" s="801"/>
      <c r="CF112" s="878">
        <v>67.5</v>
      </c>
      <c r="CG112" s="879"/>
      <c r="CH112" s="879"/>
      <c r="CI112" s="879"/>
      <c r="CJ112" s="879"/>
      <c r="CK112" s="947"/>
      <c r="CL112" s="896"/>
      <c r="CM112" s="833" t="s">
        <v>424</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109</v>
      </c>
      <c r="DH112" s="801"/>
      <c r="DI112" s="801"/>
      <c r="DJ112" s="801"/>
      <c r="DK112" s="801"/>
      <c r="DL112" s="801" t="s">
        <v>109</v>
      </c>
      <c r="DM112" s="801"/>
      <c r="DN112" s="801"/>
      <c r="DO112" s="801"/>
      <c r="DP112" s="801"/>
      <c r="DQ112" s="801" t="s">
        <v>109</v>
      </c>
      <c r="DR112" s="801"/>
      <c r="DS112" s="801"/>
      <c r="DT112" s="801"/>
      <c r="DU112" s="801"/>
      <c r="DV112" s="853" t="s">
        <v>109</v>
      </c>
      <c r="DW112" s="853"/>
      <c r="DX112" s="853"/>
      <c r="DY112" s="853"/>
      <c r="DZ112" s="854"/>
    </row>
    <row r="113" spans="1:130" s="197" customFormat="1" ht="26.25" customHeight="1" x14ac:dyDescent="0.15">
      <c r="A113" s="934"/>
      <c r="B113" s="935"/>
      <c r="C113" s="798" t="s">
        <v>425</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548681</v>
      </c>
      <c r="AB113" s="939"/>
      <c r="AC113" s="939"/>
      <c r="AD113" s="939"/>
      <c r="AE113" s="940"/>
      <c r="AF113" s="941">
        <v>521355</v>
      </c>
      <c r="AG113" s="939"/>
      <c r="AH113" s="939"/>
      <c r="AI113" s="939"/>
      <c r="AJ113" s="940"/>
      <c r="AK113" s="941">
        <v>488426</v>
      </c>
      <c r="AL113" s="939"/>
      <c r="AM113" s="939"/>
      <c r="AN113" s="939"/>
      <c r="AO113" s="940"/>
      <c r="AP113" s="942">
        <v>6</v>
      </c>
      <c r="AQ113" s="943"/>
      <c r="AR113" s="943"/>
      <c r="AS113" s="943"/>
      <c r="AT113" s="944"/>
      <c r="AU113" s="953"/>
      <c r="AV113" s="954"/>
      <c r="AW113" s="954"/>
      <c r="AX113" s="954"/>
      <c r="AY113" s="955"/>
      <c r="AZ113" s="797" t="s">
        <v>426</v>
      </c>
      <c r="BA113" s="798"/>
      <c r="BB113" s="798"/>
      <c r="BC113" s="798"/>
      <c r="BD113" s="798"/>
      <c r="BE113" s="798"/>
      <c r="BF113" s="798"/>
      <c r="BG113" s="798"/>
      <c r="BH113" s="798"/>
      <c r="BI113" s="798"/>
      <c r="BJ113" s="798"/>
      <c r="BK113" s="798"/>
      <c r="BL113" s="798"/>
      <c r="BM113" s="798"/>
      <c r="BN113" s="798"/>
      <c r="BO113" s="798"/>
      <c r="BP113" s="799"/>
      <c r="BQ113" s="800" t="s">
        <v>109</v>
      </c>
      <c r="BR113" s="801"/>
      <c r="BS113" s="801"/>
      <c r="BT113" s="801"/>
      <c r="BU113" s="801"/>
      <c r="BV113" s="801" t="s">
        <v>109</v>
      </c>
      <c r="BW113" s="801"/>
      <c r="BX113" s="801"/>
      <c r="BY113" s="801"/>
      <c r="BZ113" s="801"/>
      <c r="CA113" s="801" t="s">
        <v>109</v>
      </c>
      <c r="CB113" s="801"/>
      <c r="CC113" s="801"/>
      <c r="CD113" s="801"/>
      <c r="CE113" s="801"/>
      <c r="CF113" s="878" t="s">
        <v>109</v>
      </c>
      <c r="CG113" s="879"/>
      <c r="CH113" s="879"/>
      <c r="CI113" s="879"/>
      <c r="CJ113" s="879"/>
      <c r="CK113" s="947"/>
      <c r="CL113" s="896"/>
      <c r="CM113" s="833" t="s">
        <v>427</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109</v>
      </c>
      <c r="DH113" s="814"/>
      <c r="DI113" s="814"/>
      <c r="DJ113" s="814"/>
      <c r="DK113" s="815"/>
      <c r="DL113" s="816" t="s">
        <v>109</v>
      </c>
      <c r="DM113" s="814"/>
      <c r="DN113" s="814"/>
      <c r="DO113" s="814"/>
      <c r="DP113" s="815"/>
      <c r="DQ113" s="816" t="s">
        <v>109</v>
      </c>
      <c r="DR113" s="814"/>
      <c r="DS113" s="814"/>
      <c r="DT113" s="814"/>
      <c r="DU113" s="815"/>
      <c r="DV113" s="784" t="s">
        <v>109</v>
      </c>
      <c r="DW113" s="785"/>
      <c r="DX113" s="785"/>
      <c r="DY113" s="785"/>
      <c r="DZ113" s="786"/>
    </row>
    <row r="114" spans="1:130" s="197" customFormat="1" ht="26.25" customHeight="1" x14ac:dyDescent="0.15">
      <c r="A114" s="934"/>
      <c r="B114" s="935"/>
      <c r="C114" s="798" t="s">
        <v>428</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t="s">
        <v>109</v>
      </c>
      <c r="AB114" s="814"/>
      <c r="AC114" s="814"/>
      <c r="AD114" s="814"/>
      <c r="AE114" s="815"/>
      <c r="AF114" s="816" t="s">
        <v>109</v>
      </c>
      <c r="AG114" s="814"/>
      <c r="AH114" s="814"/>
      <c r="AI114" s="814"/>
      <c r="AJ114" s="815"/>
      <c r="AK114" s="816" t="s">
        <v>109</v>
      </c>
      <c r="AL114" s="814"/>
      <c r="AM114" s="814"/>
      <c r="AN114" s="814"/>
      <c r="AO114" s="815"/>
      <c r="AP114" s="784" t="s">
        <v>109</v>
      </c>
      <c r="AQ114" s="785"/>
      <c r="AR114" s="785"/>
      <c r="AS114" s="785"/>
      <c r="AT114" s="786"/>
      <c r="AU114" s="953"/>
      <c r="AV114" s="954"/>
      <c r="AW114" s="954"/>
      <c r="AX114" s="954"/>
      <c r="AY114" s="955"/>
      <c r="AZ114" s="797" t="s">
        <v>429</v>
      </c>
      <c r="BA114" s="798"/>
      <c r="BB114" s="798"/>
      <c r="BC114" s="798"/>
      <c r="BD114" s="798"/>
      <c r="BE114" s="798"/>
      <c r="BF114" s="798"/>
      <c r="BG114" s="798"/>
      <c r="BH114" s="798"/>
      <c r="BI114" s="798"/>
      <c r="BJ114" s="798"/>
      <c r="BK114" s="798"/>
      <c r="BL114" s="798"/>
      <c r="BM114" s="798"/>
      <c r="BN114" s="798"/>
      <c r="BO114" s="798"/>
      <c r="BP114" s="799"/>
      <c r="BQ114" s="800">
        <v>3524226</v>
      </c>
      <c r="BR114" s="801"/>
      <c r="BS114" s="801"/>
      <c r="BT114" s="801"/>
      <c r="BU114" s="801"/>
      <c r="BV114" s="801">
        <v>3394431</v>
      </c>
      <c r="BW114" s="801"/>
      <c r="BX114" s="801"/>
      <c r="BY114" s="801"/>
      <c r="BZ114" s="801"/>
      <c r="CA114" s="801">
        <v>3447472</v>
      </c>
      <c r="CB114" s="801"/>
      <c r="CC114" s="801"/>
      <c r="CD114" s="801"/>
      <c r="CE114" s="801"/>
      <c r="CF114" s="878">
        <v>42.1</v>
      </c>
      <c r="CG114" s="879"/>
      <c r="CH114" s="879"/>
      <c r="CI114" s="879"/>
      <c r="CJ114" s="879"/>
      <c r="CK114" s="947"/>
      <c r="CL114" s="896"/>
      <c r="CM114" s="833" t="s">
        <v>430</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v>14167</v>
      </c>
      <c r="DH114" s="814"/>
      <c r="DI114" s="814"/>
      <c r="DJ114" s="814"/>
      <c r="DK114" s="815"/>
      <c r="DL114" s="816">
        <v>9626</v>
      </c>
      <c r="DM114" s="814"/>
      <c r="DN114" s="814"/>
      <c r="DO114" s="814"/>
      <c r="DP114" s="815"/>
      <c r="DQ114" s="816">
        <v>4906</v>
      </c>
      <c r="DR114" s="814"/>
      <c r="DS114" s="814"/>
      <c r="DT114" s="814"/>
      <c r="DU114" s="815"/>
      <c r="DV114" s="784">
        <v>0.1</v>
      </c>
      <c r="DW114" s="785"/>
      <c r="DX114" s="785"/>
      <c r="DY114" s="785"/>
      <c r="DZ114" s="786"/>
    </row>
    <row r="115" spans="1:130" s="197" customFormat="1" ht="26.25" customHeight="1" x14ac:dyDescent="0.15">
      <c r="A115" s="934"/>
      <c r="B115" s="935"/>
      <c r="C115" s="798" t="s">
        <v>431</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99125</v>
      </c>
      <c r="AB115" s="939"/>
      <c r="AC115" s="939"/>
      <c r="AD115" s="939"/>
      <c r="AE115" s="940"/>
      <c r="AF115" s="941">
        <v>61449</v>
      </c>
      <c r="AG115" s="939"/>
      <c r="AH115" s="939"/>
      <c r="AI115" s="939"/>
      <c r="AJ115" s="940"/>
      <c r="AK115" s="941">
        <v>58870</v>
      </c>
      <c r="AL115" s="939"/>
      <c r="AM115" s="939"/>
      <c r="AN115" s="939"/>
      <c r="AO115" s="940"/>
      <c r="AP115" s="942">
        <v>0.7</v>
      </c>
      <c r="AQ115" s="943"/>
      <c r="AR115" s="943"/>
      <c r="AS115" s="943"/>
      <c r="AT115" s="944"/>
      <c r="AU115" s="953"/>
      <c r="AV115" s="954"/>
      <c r="AW115" s="954"/>
      <c r="AX115" s="954"/>
      <c r="AY115" s="955"/>
      <c r="AZ115" s="797" t="s">
        <v>432</v>
      </c>
      <c r="BA115" s="798"/>
      <c r="BB115" s="798"/>
      <c r="BC115" s="798"/>
      <c r="BD115" s="798"/>
      <c r="BE115" s="798"/>
      <c r="BF115" s="798"/>
      <c r="BG115" s="798"/>
      <c r="BH115" s="798"/>
      <c r="BI115" s="798"/>
      <c r="BJ115" s="798"/>
      <c r="BK115" s="798"/>
      <c r="BL115" s="798"/>
      <c r="BM115" s="798"/>
      <c r="BN115" s="798"/>
      <c r="BO115" s="798"/>
      <c r="BP115" s="799"/>
      <c r="BQ115" s="800" t="s">
        <v>109</v>
      </c>
      <c r="BR115" s="801"/>
      <c r="BS115" s="801"/>
      <c r="BT115" s="801"/>
      <c r="BU115" s="801"/>
      <c r="BV115" s="801" t="s">
        <v>109</v>
      </c>
      <c r="BW115" s="801"/>
      <c r="BX115" s="801"/>
      <c r="BY115" s="801"/>
      <c r="BZ115" s="801"/>
      <c r="CA115" s="801" t="s">
        <v>109</v>
      </c>
      <c r="CB115" s="801"/>
      <c r="CC115" s="801"/>
      <c r="CD115" s="801"/>
      <c r="CE115" s="801"/>
      <c r="CF115" s="878" t="s">
        <v>109</v>
      </c>
      <c r="CG115" s="879"/>
      <c r="CH115" s="879"/>
      <c r="CI115" s="879"/>
      <c r="CJ115" s="879"/>
      <c r="CK115" s="947"/>
      <c r="CL115" s="896"/>
      <c r="CM115" s="797" t="s">
        <v>433</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v>120316</v>
      </c>
      <c r="DH115" s="814"/>
      <c r="DI115" s="814"/>
      <c r="DJ115" s="814"/>
      <c r="DK115" s="815"/>
      <c r="DL115" s="816">
        <v>120338</v>
      </c>
      <c r="DM115" s="814"/>
      <c r="DN115" s="814"/>
      <c r="DO115" s="814"/>
      <c r="DP115" s="815"/>
      <c r="DQ115" s="816">
        <v>120338</v>
      </c>
      <c r="DR115" s="814"/>
      <c r="DS115" s="814"/>
      <c r="DT115" s="814"/>
      <c r="DU115" s="815"/>
      <c r="DV115" s="784">
        <v>1.5</v>
      </c>
      <c r="DW115" s="785"/>
      <c r="DX115" s="785"/>
      <c r="DY115" s="785"/>
      <c r="DZ115" s="786"/>
    </row>
    <row r="116" spans="1:130" s="197" customFormat="1" ht="26.25" customHeight="1" x14ac:dyDescent="0.15">
      <c r="A116" s="936"/>
      <c r="B116" s="937"/>
      <c r="C116" s="876" t="s">
        <v>434</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v>13</v>
      </c>
      <c r="AB116" s="814"/>
      <c r="AC116" s="814"/>
      <c r="AD116" s="814"/>
      <c r="AE116" s="815"/>
      <c r="AF116" s="816">
        <v>38</v>
      </c>
      <c r="AG116" s="814"/>
      <c r="AH116" s="814"/>
      <c r="AI116" s="814"/>
      <c r="AJ116" s="815"/>
      <c r="AK116" s="816">
        <v>14</v>
      </c>
      <c r="AL116" s="814"/>
      <c r="AM116" s="814"/>
      <c r="AN116" s="814"/>
      <c r="AO116" s="815"/>
      <c r="AP116" s="784">
        <v>0</v>
      </c>
      <c r="AQ116" s="785"/>
      <c r="AR116" s="785"/>
      <c r="AS116" s="785"/>
      <c r="AT116" s="786"/>
      <c r="AU116" s="953"/>
      <c r="AV116" s="954"/>
      <c r="AW116" s="954"/>
      <c r="AX116" s="954"/>
      <c r="AY116" s="955"/>
      <c r="AZ116" s="797" t="s">
        <v>435</v>
      </c>
      <c r="BA116" s="798"/>
      <c r="BB116" s="798"/>
      <c r="BC116" s="798"/>
      <c r="BD116" s="798"/>
      <c r="BE116" s="798"/>
      <c r="BF116" s="798"/>
      <c r="BG116" s="798"/>
      <c r="BH116" s="798"/>
      <c r="BI116" s="798"/>
      <c r="BJ116" s="798"/>
      <c r="BK116" s="798"/>
      <c r="BL116" s="798"/>
      <c r="BM116" s="798"/>
      <c r="BN116" s="798"/>
      <c r="BO116" s="798"/>
      <c r="BP116" s="799"/>
      <c r="BQ116" s="800" t="s">
        <v>109</v>
      </c>
      <c r="BR116" s="801"/>
      <c r="BS116" s="801"/>
      <c r="BT116" s="801"/>
      <c r="BU116" s="801"/>
      <c r="BV116" s="801" t="s">
        <v>109</v>
      </c>
      <c r="BW116" s="801"/>
      <c r="BX116" s="801"/>
      <c r="BY116" s="801"/>
      <c r="BZ116" s="801"/>
      <c r="CA116" s="801" t="s">
        <v>109</v>
      </c>
      <c r="CB116" s="801"/>
      <c r="CC116" s="801"/>
      <c r="CD116" s="801"/>
      <c r="CE116" s="801"/>
      <c r="CF116" s="878" t="s">
        <v>109</v>
      </c>
      <c r="CG116" s="879"/>
      <c r="CH116" s="879"/>
      <c r="CI116" s="879"/>
      <c r="CJ116" s="879"/>
      <c r="CK116" s="947"/>
      <c r="CL116" s="896"/>
      <c r="CM116" s="833" t="s">
        <v>436</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v>2230</v>
      </c>
      <c r="DH116" s="814"/>
      <c r="DI116" s="814"/>
      <c r="DJ116" s="814"/>
      <c r="DK116" s="815"/>
      <c r="DL116" s="816" t="s">
        <v>109</v>
      </c>
      <c r="DM116" s="814"/>
      <c r="DN116" s="814"/>
      <c r="DO116" s="814"/>
      <c r="DP116" s="815"/>
      <c r="DQ116" s="816" t="s">
        <v>109</v>
      </c>
      <c r="DR116" s="814"/>
      <c r="DS116" s="814"/>
      <c r="DT116" s="814"/>
      <c r="DU116" s="815"/>
      <c r="DV116" s="784" t="s">
        <v>109</v>
      </c>
      <c r="DW116" s="785"/>
      <c r="DX116" s="785"/>
      <c r="DY116" s="785"/>
      <c r="DZ116" s="786"/>
    </row>
    <row r="117" spans="1:130" s="197" customFormat="1" ht="26.25" customHeight="1" x14ac:dyDescent="0.15">
      <c r="A117" s="917" t="s">
        <v>168</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437</v>
      </c>
      <c r="Z117" s="919"/>
      <c r="AA117" s="924">
        <v>2636711</v>
      </c>
      <c r="AB117" s="925"/>
      <c r="AC117" s="925"/>
      <c r="AD117" s="925"/>
      <c r="AE117" s="926"/>
      <c r="AF117" s="928">
        <v>2593044</v>
      </c>
      <c r="AG117" s="925"/>
      <c r="AH117" s="925"/>
      <c r="AI117" s="925"/>
      <c r="AJ117" s="926"/>
      <c r="AK117" s="928">
        <v>2450450</v>
      </c>
      <c r="AL117" s="925"/>
      <c r="AM117" s="925"/>
      <c r="AN117" s="925"/>
      <c r="AO117" s="926"/>
      <c r="AP117" s="929"/>
      <c r="AQ117" s="930"/>
      <c r="AR117" s="930"/>
      <c r="AS117" s="930"/>
      <c r="AT117" s="931"/>
      <c r="AU117" s="953"/>
      <c r="AV117" s="954"/>
      <c r="AW117" s="954"/>
      <c r="AX117" s="954"/>
      <c r="AY117" s="955"/>
      <c r="AZ117" s="875" t="s">
        <v>438</v>
      </c>
      <c r="BA117" s="876"/>
      <c r="BB117" s="876"/>
      <c r="BC117" s="876"/>
      <c r="BD117" s="876"/>
      <c r="BE117" s="876"/>
      <c r="BF117" s="876"/>
      <c r="BG117" s="876"/>
      <c r="BH117" s="876"/>
      <c r="BI117" s="876"/>
      <c r="BJ117" s="876"/>
      <c r="BK117" s="876"/>
      <c r="BL117" s="876"/>
      <c r="BM117" s="876"/>
      <c r="BN117" s="876"/>
      <c r="BO117" s="876"/>
      <c r="BP117" s="877"/>
      <c r="BQ117" s="887" t="s">
        <v>439</v>
      </c>
      <c r="BR117" s="888"/>
      <c r="BS117" s="888"/>
      <c r="BT117" s="888"/>
      <c r="BU117" s="888"/>
      <c r="BV117" s="888" t="s">
        <v>439</v>
      </c>
      <c r="BW117" s="888"/>
      <c r="BX117" s="888"/>
      <c r="BY117" s="888"/>
      <c r="BZ117" s="888"/>
      <c r="CA117" s="888" t="s">
        <v>439</v>
      </c>
      <c r="CB117" s="888"/>
      <c r="CC117" s="888"/>
      <c r="CD117" s="888"/>
      <c r="CE117" s="888"/>
      <c r="CF117" s="878" t="s">
        <v>439</v>
      </c>
      <c r="CG117" s="879"/>
      <c r="CH117" s="879"/>
      <c r="CI117" s="879"/>
      <c r="CJ117" s="879"/>
      <c r="CK117" s="947"/>
      <c r="CL117" s="896"/>
      <c r="CM117" s="833" t="s">
        <v>440</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439</v>
      </c>
      <c r="DH117" s="814"/>
      <c r="DI117" s="814"/>
      <c r="DJ117" s="814"/>
      <c r="DK117" s="815"/>
      <c r="DL117" s="816" t="s">
        <v>439</v>
      </c>
      <c r="DM117" s="814"/>
      <c r="DN117" s="814"/>
      <c r="DO117" s="814"/>
      <c r="DP117" s="815"/>
      <c r="DQ117" s="816" t="s">
        <v>439</v>
      </c>
      <c r="DR117" s="814"/>
      <c r="DS117" s="814"/>
      <c r="DT117" s="814"/>
      <c r="DU117" s="815"/>
      <c r="DV117" s="784" t="s">
        <v>439</v>
      </c>
      <c r="DW117" s="785"/>
      <c r="DX117" s="785"/>
      <c r="DY117" s="785"/>
      <c r="DZ117" s="786"/>
    </row>
    <row r="118" spans="1:130" s="197" customFormat="1" ht="26.25" customHeight="1" x14ac:dyDescent="0.15">
      <c r="A118" s="917" t="s">
        <v>412</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410</v>
      </c>
      <c r="AB118" s="918"/>
      <c r="AC118" s="918"/>
      <c r="AD118" s="918"/>
      <c r="AE118" s="919"/>
      <c r="AF118" s="920" t="s">
        <v>285</v>
      </c>
      <c r="AG118" s="918"/>
      <c r="AH118" s="918"/>
      <c r="AI118" s="918"/>
      <c r="AJ118" s="919"/>
      <c r="AK118" s="920" t="s">
        <v>284</v>
      </c>
      <c r="AL118" s="918"/>
      <c r="AM118" s="918"/>
      <c r="AN118" s="918"/>
      <c r="AO118" s="919"/>
      <c r="AP118" s="921" t="s">
        <v>411</v>
      </c>
      <c r="AQ118" s="922"/>
      <c r="AR118" s="922"/>
      <c r="AS118" s="922"/>
      <c r="AT118" s="923"/>
      <c r="AU118" s="956"/>
      <c r="AV118" s="957"/>
      <c r="AW118" s="957"/>
      <c r="AX118" s="957"/>
      <c r="AY118" s="957"/>
      <c r="AZ118" s="228" t="s">
        <v>168</v>
      </c>
      <c r="BA118" s="228"/>
      <c r="BB118" s="228"/>
      <c r="BC118" s="228"/>
      <c r="BD118" s="228"/>
      <c r="BE118" s="228"/>
      <c r="BF118" s="228"/>
      <c r="BG118" s="228"/>
      <c r="BH118" s="228"/>
      <c r="BI118" s="228"/>
      <c r="BJ118" s="228"/>
      <c r="BK118" s="228"/>
      <c r="BL118" s="228"/>
      <c r="BM118" s="228"/>
      <c r="BN118" s="228"/>
      <c r="BO118" s="867" t="s">
        <v>441</v>
      </c>
      <c r="BP118" s="868"/>
      <c r="BQ118" s="887">
        <v>30460789</v>
      </c>
      <c r="BR118" s="888"/>
      <c r="BS118" s="888"/>
      <c r="BT118" s="888"/>
      <c r="BU118" s="888"/>
      <c r="BV118" s="888">
        <v>28739578</v>
      </c>
      <c r="BW118" s="888"/>
      <c r="BX118" s="888"/>
      <c r="BY118" s="888"/>
      <c r="BZ118" s="888"/>
      <c r="CA118" s="888">
        <v>27453278</v>
      </c>
      <c r="CB118" s="888"/>
      <c r="CC118" s="888"/>
      <c r="CD118" s="888"/>
      <c r="CE118" s="888"/>
      <c r="CF118" s="773"/>
      <c r="CG118" s="774"/>
      <c r="CH118" s="774"/>
      <c r="CI118" s="774"/>
      <c r="CJ118" s="871"/>
      <c r="CK118" s="947"/>
      <c r="CL118" s="896"/>
      <c r="CM118" s="833" t="s">
        <v>442</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439</v>
      </c>
      <c r="DH118" s="814"/>
      <c r="DI118" s="814"/>
      <c r="DJ118" s="814"/>
      <c r="DK118" s="815"/>
      <c r="DL118" s="816" t="s">
        <v>439</v>
      </c>
      <c r="DM118" s="814"/>
      <c r="DN118" s="814"/>
      <c r="DO118" s="814"/>
      <c r="DP118" s="815"/>
      <c r="DQ118" s="816" t="s">
        <v>439</v>
      </c>
      <c r="DR118" s="814"/>
      <c r="DS118" s="814"/>
      <c r="DT118" s="814"/>
      <c r="DU118" s="815"/>
      <c r="DV118" s="784" t="s">
        <v>439</v>
      </c>
      <c r="DW118" s="785"/>
      <c r="DX118" s="785"/>
      <c r="DY118" s="785"/>
      <c r="DZ118" s="786"/>
    </row>
    <row r="119" spans="1:130" s="197" customFormat="1" ht="26.25" customHeight="1" x14ac:dyDescent="0.15">
      <c r="A119" s="893" t="s">
        <v>415</v>
      </c>
      <c r="B119" s="894"/>
      <c r="C119" s="899" t="s">
        <v>416</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439</v>
      </c>
      <c r="AB119" s="903"/>
      <c r="AC119" s="903"/>
      <c r="AD119" s="903"/>
      <c r="AE119" s="904"/>
      <c r="AF119" s="905" t="s">
        <v>439</v>
      </c>
      <c r="AG119" s="903"/>
      <c r="AH119" s="903"/>
      <c r="AI119" s="903"/>
      <c r="AJ119" s="904"/>
      <c r="AK119" s="905" t="s">
        <v>439</v>
      </c>
      <c r="AL119" s="903"/>
      <c r="AM119" s="903"/>
      <c r="AN119" s="903"/>
      <c r="AO119" s="904"/>
      <c r="AP119" s="906" t="s">
        <v>439</v>
      </c>
      <c r="AQ119" s="907"/>
      <c r="AR119" s="907"/>
      <c r="AS119" s="907"/>
      <c r="AT119" s="908"/>
      <c r="AU119" s="909" t="s">
        <v>443</v>
      </c>
      <c r="AV119" s="910"/>
      <c r="AW119" s="910"/>
      <c r="AX119" s="910"/>
      <c r="AY119" s="911"/>
      <c r="AZ119" s="846" t="s">
        <v>444</v>
      </c>
      <c r="BA119" s="788"/>
      <c r="BB119" s="788"/>
      <c r="BC119" s="788"/>
      <c r="BD119" s="788"/>
      <c r="BE119" s="788"/>
      <c r="BF119" s="788"/>
      <c r="BG119" s="788"/>
      <c r="BH119" s="788"/>
      <c r="BI119" s="788"/>
      <c r="BJ119" s="788"/>
      <c r="BK119" s="788"/>
      <c r="BL119" s="788"/>
      <c r="BM119" s="788"/>
      <c r="BN119" s="788"/>
      <c r="BO119" s="788"/>
      <c r="BP119" s="789"/>
      <c r="BQ119" s="829">
        <v>6756182</v>
      </c>
      <c r="BR119" s="830"/>
      <c r="BS119" s="830"/>
      <c r="BT119" s="830"/>
      <c r="BU119" s="830"/>
      <c r="BV119" s="830">
        <v>7338425</v>
      </c>
      <c r="BW119" s="830"/>
      <c r="BX119" s="830"/>
      <c r="BY119" s="830"/>
      <c r="BZ119" s="830"/>
      <c r="CA119" s="830">
        <v>8059062</v>
      </c>
      <c r="CB119" s="830"/>
      <c r="CC119" s="830"/>
      <c r="CD119" s="830"/>
      <c r="CE119" s="830"/>
      <c r="CF119" s="891">
        <v>98.4</v>
      </c>
      <c r="CG119" s="892"/>
      <c r="CH119" s="892"/>
      <c r="CI119" s="892"/>
      <c r="CJ119" s="892"/>
      <c r="CK119" s="948"/>
      <c r="CL119" s="898"/>
      <c r="CM119" s="855" t="s">
        <v>445</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v>336689</v>
      </c>
      <c r="DH119" s="747"/>
      <c r="DI119" s="747"/>
      <c r="DJ119" s="747"/>
      <c r="DK119" s="748"/>
      <c r="DL119" s="749">
        <v>287018</v>
      </c>
      <c r="DM119" s="747"/>
      <c r="DN119" s="747"/>
      <c r="DO119" s="747"/>
      <c r="DP119" s="748"/>
      <c r="DQ119" s="749">
        <v>236705</v>
      </c>
      <c r="DR119" s="747"/>
      <c r="DS119" s="747"/>
      <c r="DT119" s="747"/>
      <c r="DU119" s="748"/>
      <c r="DV119" s="837">
        <v>2.9</v>
      </c>
      <c r="DW119" s="838"/>
      <c r="DX119" s="838"/>
      <c r="DY119" s="838"/>
      <c r="DZ119" s="839"/>
    </row>
    <row r="120" spans="1:130" s="197" customFormat="1" ht="26.25" customHeight="1" x14ac:dyDescent="0.15">
      <c r="A120" s="895"/>
      <c r="B120" s="896"/>
      <c r="C120" s="833" t="s">
        <v>420</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439</v>
      </c>
      <c r="AB120" s="814"/>
      <c r="AC120" s="814"/>
      <c r="AD120" s="814"/>
      <c r="AE120" s="815"/>
      <c r="AF120" s="816" t="s">
        <v>439</v>
      </c>
      <c r="AG120" s="814"/>
      <c r="AH120" s="814"/>
      <c r="AI120" s="814"/>
      <c r="AJ120" s="815"/>
      <c r="AK120" s="816" t="s">
        <v>439</v>
      </c>
      <c r="AL120" s="814"/>
      <c r="AM120" s="814"/>
      <c r="AN120" s="814"/>
      <c r="AO120" s="815"/>
      <c r="AP120" s="784" t="s">
        <v>439</v>
      </c>
      <c r="AQ120" s="785"/>
      <c r="AR120" s="785"/>
      <c r="AS120" s="785"/>
      <c r="AT120" s="786"/>
      <c r="AU120" s="912"/>
      <c r="AV120" s="913"/>
      <c r="AW120" s="913"/>
      <c r="AX120" s="913"/>
      <c r="AY120" s="914"/>
      <c r="AZ120" s="797" t="s">
        <v>446</v>
      </c>
      <c r="BA120" s="798"/>
      <c r="BB120" s="798"/>
      <c r="BC120" s="798"/>
      <c r="BD120" s="798"/>
      <c r="BE120" s="798"/>
      <c r="BF120" s="798"/>
      <c r="BG120" s="798"/>
      <c r="BH120" s="798"/>
      <c r="BI120" s="798"/>
      <c r="BJ120" s="798"/>
      <c r="BK120" s="798"/>
      <c r="BL120" s="798"/>
      <c r="BM120" s="798"/>
      <c r="BN120" s="798"/>
      <c r="BO120" s="798"/>
      <c r="BP120" s="799"/>
      <c r="BQ120" s="800">
        <v>617186</v>
      </c>
      <c r="BR120" s="801"/>
      <c r="BS120" s="801"/>
      <c r="BT120" s="801"/>
      <c r="BU120" s="801"/>
      <c r="BV120" s="801">
        <v>586901</v>
      </c>
      <c r="BW120" s="801"/>
      <c r="BX120" s="801"/>
      <c r="BY120" s="801"/>
      <c r="BZ120" s="801"/>
      <c r="CA120" s="801">
        <v>559156</v>
      </c>
      <c r="CB120" s="801"/>
      <c r="CC120" s="801"/>
      <c r="CD120" s="801"/>
      <c r="CE120" s="801"/>
      <c r="CF120" s="878">
        <v>6.8</v>
      </c>
      <c r="CG120" s="879"/>
      <c r="CH120" s="879"/>
      <c r="CI120" s="879"/>
      <c r="CJ120" s="879"/>
      <c r="CK120" s="880" t="s">
        <v>447</v>
      </c>
      <c r="CL120" s="840"/>
      <c r="CM120" s="840"/>
      <c r="CN120" s="840"/>
      <c r="CO120" s="841"/>
      <c r="CP120" s="884" t="s">
        <v>448</v>
      </c>
      <c r="CQ120" s="885"/>
      <c r="CR120" s="885"/>
      <c r="CS120" s="885"/>
      <c r="CT120" s="885"/>
      <c r="CU120" s="885"/>
      <c r="CV120" s="885"/>
      <c r="CW120" s="885"/>
      <c r="CX120" s="885"/>
      <c r="CY120" s="885"/>
      <c r="CZ120" s="885"/>
      <c r="DA120" s="885"/>
      <c r="DB120" s="885"/>
      <c r="DC120" s="885"/>
      <c r="DD120" s="885"/>
      <c r="DE120" s="885"/>
      <c r="DF120" s="886"/>
      <c r="DG120" s="829">
        <v>6179887</v>
      </c>
      <c r="DH120" s="830"/>
      <c r="DI120" s="830"/>
      <c r="DJ120" s="830"/>
      <c r="DK120" s="830"/>
      <c r="DL120" s="830">
        <v>5794360</v>
      </c>
      <c r="DM120" s="830"/>
      <c r="DN120" s="830"/>
      <c r="DO120" s="830"/>
      <c r="DP120" s="830"/>
      <c r="DQ120" s="830">
        <v>5296477</v>
      </c>
      <c r="DR120" s="830"/>
      <c r="DS120" s="830"/>
      <c r="DT120" s="830"/>
      <c r="DU120" s="830"/>
      <c r="DV120" s="831">
        <v>64.7</v>
      </c>
      <c r="DW120" s="831"/>
      <c r="DX120" s="831"/>
      <c r="DY120" s="831"/>
      <c r="DZ120" s="832"/>
    </row>
    <row r="121" spans="1:130" s="197" customFormat="1" ht="26.25" customHeight="1" x14ac:dyDescent="0.15">
      <c r="A121" s="895"/>
      <c r="B121" s="896"/>
      <c r="C121" s="872" t="s">
        <v>449</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439</v>
      </c>
      <c r="AB121" s="814"/>
      <c r="AC121" s="814"/>
      <c r="AD121" s="814"/>
      <c r="AE121" s="815"/>
      <c r="AF121" s="816" t="s">
        <v>439</v>
      </c>
      <c r="AG121" s="814"/>
      <c r="AH121" s="814"/>
      <c r="AI121" s="814"/>
      <c r="AJ121" s="815"/>
      <c r="AK121" s="816" t="s">
        <v>439</v>
      </c>
      <c r="AL121" s="814"/>
      <c r="AM121" s="814"/>
      <c r="AN121" s="814"/>
      <c r="AO121" s="815"/>
      <c r="AP121" s="784" t="s">
        <v>439</v>
      </c>
      <c r="AQ121" s="785"/>
      <c r="AR121" s="785"/>
      <c r="AS121" s="785"/>
      <c r="AT121" s="786"/>
      <c r="AU121" s="912"/>
      <c r="AV121" s="913"/>
      <c r="AW121" s="913"/>
      <c r="AX121" s="913"/>
      <c r="AY121" s="914"/>
      <c r="AZ121" s="875" t="s">
        <v>450</v>
      </c>
      <c r="BA121" s="876"/>
      <c r="BB121" s="876"/>
      <c r="BC121" s="876"/>
      <c r="BD121" s="876"/>
      <c r="BE121" s="876"/>
      <c r="BF121" s="876"/>
      <c r="BG121" s="876"/>
      <c r="BH121" s="876"/>
      <c r="BI121" s="876"/>
      <c r="BJ121" s="876"/>
      <c r="BK121" s="876"/>
      <c r="BL121" s="876"/>
      <c r="BM121" s="876"/>
      <c r="BN121" s="876"/>
      <c r="BO121" s="876"/>
      <c r="BP121" s="877"/>
      <c r="BQ121" s="887">
        <v>17749213</v>
      </c>
      <c r="BR121" s="888"/>
      <c r="BS121" s="888"/>
      <c r="BT121" s="888"/>
      <c r="BU121" s="888"/>
      <c r="BV121" s="888">
        <v>17131150</v>
      </c>
      <c r="BW121" s="888"/>
      <c r="BX121" s="888"/>
      <c r="BY121" s="888"/>
      <c r="BZ121" s="888"/>
      <c r="CA121" s="888">
        <v>16663709</v>
      </c>
      <c r="CB121" s="888"/>
      <c r="CC121" s="888"/>
      <c r="CD121" s="888"/>
      <c r="CE121" s="888"/>
      <c r="CF121" s="889">
        <v>203.5</v>
      </c>
      <c r="CG121" s="890"/>
      <c r="CH121" s="890"/>
      <c r="CI121" s="890"/>
      <c r="CJ121" s="890"/>
      <c r="CK121" s="881"/>
      <c r="CL121" s="842"/>
      <c r="CM121" s="842"/>
      <c r="CN121" s="842"/>
      <c r="CO121" s="843"/>
      <c r="CP121" s="858" t="s">
        <v>451</v>
      </c>
      <c r="CQ121" s="859"/>
      <c r="CR121" s="859"/>
      <c r="CS121" s="859"/>
      <c r="CT121" s="859"/>
      <c r="CU121" s="859"/>
      <c r="CV121" s="859"/>
      <c r="CW121" s="859"/>
      <c r="CX121" s="859"/>
      <c r="CY121" s="859"/>
      <c r="CZ121" s="859"/>
      <c r="DA121" s="859"/>
      <c r="DB121" s="859"/>
      <c r="DC121" s="859"/>
      <c r="DD121" s="859"/>
      <c r="DE121" s="859"/>
      <c r="DF121" s="860"/>
      <c r="DG121" s="800">
        <v>168153</v>
      </c>
      <c r="DH121" s="801"/>
      <c r="DI121" s="801"/>
      <c r="DJ121" s="801"/>
      <c r="DK121" s="801"/>
      <c r="DL121" s="801">
        <v>127238</v>
      </c>
      <c r="DM121" s="801"/>
      <c r="DN121" s="801"/>
      <c r="DO121" s="801"/>
      <c r="DP121" s="801"/>
      <c r="DQ121" s="801">
        <v>85583</v>
      </c>
      <c r="DR121" s="801"/>
      <c r="DS121" s="801"/>
      <c r="DT121" s="801"/>
      <c r="DU121" s="801"/>
      <c r="DV121" s="853">
        <v>1</v>
      </c>
      <c r="DW121" s="853"/>
      <c r="DX121" s="853"/>
      <c r="DY121" s="853"/>
      <c r="DZ121" s="854"/>
    </row>
    <row r="122" spans="1:130" s="197" customFormat="1" ht="26.25" customHeight="1" x14ac:dyDescent="0.15">
      <c r="A122" s="895"/>
      <c r="B122" s="896"/>
      <c r="C122" s="833" t="s">
        <v>430</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v>5181</v>
      </c>
      <c r="AB122" s="814"/>
      <c r="AC122" s="814"/>
      <c r="AD122" s="814"/>
      <c r="AE122" s="815"/>
      <c r="AF122" s="816">
        <v>5186</v>
      </c>
      <c r="AG122" s="814"/>
      <c r="AH122" s="814"/>
      <c r="AI122" s="814"/>
      <c r="AJ122" s="815"/>
      <c r="AK122" s="816">
        <v>5192</v>
      </c>
      <c r="AL122" s="814"/>
      <c r="AM122" s="814"/>
      <c r="AN122" s="814"/>
      <c r="AO122" s="815"/>
      <c r="AP122" s="784">
        <v>0.1</v>
      </c>
      <c r="AQ122" s="785"/>
      <c r="AR122" s="785"/>
      <c r="AS122" s="785"/>
      <c r="AT122" s="786"/>
      <c r="AU122" s="915"/>
      <c r="AV122" s="916"/>
      <c r="AW122" s="916"/>
      <c r="AX122" s="916"/>
      <c r="AY122" s="916"/>
      <c r="AZ122" s="228" t="s">
        <v>168</v>
      </c>
      <c r="BA122" s="228"/>
      <c r="BB122" s="228"/>
      <c r="BC122" s="228"/>
      <c r="BD122" s="228"/>
      <c r="BE122" s="228"/>
      <c r="BF122" s="228"/>
      <c r="BG122" s="228"/>
      <c r="BH122" s="228"/>
      <c r="BI122" s="228"/>
      <c r="BJ122" s="228"/>
      <c r="BK122" s="228"/>
      <c r="BL122" s="228"/>
      <c r="BM122" s="228"/>
      <c r="BN122" s="228"/>
      <c r="BO122" s="867" t="s">
        <v>452</v>
      </c>
      <c r="BP122" s="868"/>
      <c r="BQ122" s="869">
        <v>25122581</v>
      </c>
      <c r="BR122" s="870"/>
      <c r="BS122" s="870"/>
      <c r="BT122" s="870"/>
      <c r="BU122" s="870"/>
      <c r="BV122" s="870">
        <v>25056476</v>
      </c>
      <c r="BW122" s="870"/>
      <c r="BX122" s="870"/>
      <c r="BY122" s="870"/>
      <c r="BZ122" s="870"/>
      <c r="CA122" s="870">
        <v>25281927</v>
      </c>
      <c r="CB122" s="870"/>
      <c r="CC122" s="870"/>
      <c r="CD122" s="870"/>
      <c r="CE122" s="870"/>
      <c r="CF122" s="773"/>
      <c r="CG122" s="774"/>
      <c r="CH122" s="774"/>
      <c r="CI122" s="774"/>
      <c r="CJ122" s="871"/>
      <c r="CK122" s="881"/>
      <c r="CL122" s="842"/>
      <c r="CM122" s="842"/>
      <c r="CN122" s="842"/>
      <c r="CO122" s="843"/>
      <c r="CP122" s="858" t="s">
        <v>389</v>
      </c>
      <c r="CQ122" s="859"/>
      <c r="CR122" s="859"/>
      <c r="CS122" s="859"/>
      <c r="CT122" s="859"/>
      <c r="CU122" s="859"/>
      <c r="CV122" s="859"/>
      <c r="CW122" s="859"/>
      <c r="CX122" s="859"/>
      <c r="CY122" s="859"/>
      <c r="CZ122" s="859"/>
      <c r="DA122" s="859"/>
      <c r="DB122" s="859"/>
      <c r="DC122" s="859"/>
      <c r="DD122" s="859"/>
      <c r="DE122" s="859"/>
      <c r="DF122" s="860"/>
      <c r="DG122" s="800">
        <v>338954</v>
      </c>
      <c r="DH122" s="801"/>
      <c r="DI122" s="801"/>
      <c r="DJ122" s="801"/>
      <c r="DK122" s="801"/>
      <c r="DL122" s="801">
        <v>206530</v>
      </c>
      <c r="DM122" s="801"/>
      <c r="DN122" s="801"/>
      <c r="DO122" s="801"/>
      <c r="DP122" s="801"/>
      <c r="DQ122" s="801">
        <v>74230</v>
      </c>
      <c r="DR122" s="801"/>
      <c r="DS122" s="801"/>
      <c r="DT122" s="801"/>
      <c r="DU122" s="801"/>
      <c r="DV122" s="853">
        <v>0.9</v>
      </c>
      <c r="DW122" s="853"/>
      <c r="DX122" s="853"/>
      <c r="DY122" s="853"/>
      <c r="DZ122" s="854"/>
    </row>
    <row r="123" spans="1:130" s="197" customFormat="1" ht="26.25" customHeight="1" thickBot="1" x14ac:dyDescent="0.2">
      <c r="A123" s="895"/>
      <c r="B123" s="896"/>
      <c r="C123" s="833" t="s">
        <v>436</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v>26586</v>
      </c>
      <c r="AB123" s="814"/>
      <c r="AC123" s="814"/>
      <c r="AD123" s="814"/>
      <c r="AE123" s="815"/>
      <c r="AF123" s="816">
        <v>2570</v>
      </c>
      <c r="AG123" s="814"/>
      <c r="AH123" s="814"/>
      <c r="AI123" s="814"/>
      <c r="AJ123" s="815"/>
      <c r="AK123" s="816" t="s">
        <v>109</v>
      </c>
      <c r="AL123" s="814"/>
      <c r="AM123" s="814"/>
      <c r="AN123" s="814"/>
      <c r="AO123" s="815"/>
      <c r="AP123" s="784" t="s">
        <v>109</v>
      </c>
      <c r="AQ123" s="785"/>
      <c r="AR123" s="785"/>
      <c r="AS123" s="785"/>
      <c r="AT123" s="786"/>
      <c r="AU123" s="864" t="s">
        <v>453</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65</v>
      </c>
      <c r="BR123" s="862"/>
      <c r="BS123" s="862"/>
      <c r="BT123" s="862"/>
      <c r="BU123" s="862"/>
      <c r="BV123" s="862">
        <v>45.4</v>
      </c>
      <c r="BW123" s="862"/>
      <c r="BX123" s="862"/>
      <c r="BY123" s="862"/>
      <c r="BZ123" s="862"/>
      <c r="CA123" s="862">
        <v>26.5</v>
      </c>
      <c r="CB123" s="862"/>
      <c r="CC123" s="862"/>
      <c r="CD123" s="862"/>
      <c r="CE123" s="862"/>
      <c r="CF123" s="760"/>
      <c r="CG123" s="761"/>
      <c r="CH123" s="761"/>
      <c r="CI123" s="761"/>
      <c r="CJ123" s="863"/>
      <c r="CK123" s="881"/>
      <c r="CL123" s="842"/>
      <c r="CM123" s="842"/>
      <c r="CN123" s="842"/>
      <c r="CO123" s="843"/>
      <c r="CP123" s="858" t="s">
        <v>385</v>
      </c>
      <c r="CQ123" s="859"/>
      <c r="CR123" s="859"/>
      <c r="CS123" s="859"/>
      <c r="CT123" s="859"/>
      <c r="CU123" s="859"/>
      <c r="CV123" s="859"/>
      <c r="CW123" s="859"/>
      <c r="CX123" s="859"/>
      <c r="CY123" s="859"/>
      <c r="CZ123" s="859"/>
      <c r="DA123" s="859"/>
      <c r="DB123" s="859"/>
      <c r="DC123" s="859"/>
      <c r="DD123" s="859"/>
      <c r="DE123" s="859"/>
      <c r="DF123" s="860"/>
      <c r="DG123" s="813">
        <v>51687</v>
      </c>
      <c r="DH123" s="814"/>
      <c r="DI123" s="814"/>
      <c r="DJ123" s="814"/>
      <c r="DK123" s="815"/>
      <c r="DL123" s="816">
        <v>64951</v>
      </c>
      <c r="DM123" s="814"/>
      <c r="DN123" s="814"/>
      <c r="DO123" s="814"/>
      <c r="DP123" s="815"/>
      <c r="DQ123" s="816">
        <v>68437</v>
      </c>
      <c r="DR123" s="814"/>
      <c r="DS123" s="814"/>
      <c r="DT123" s="814"/>
      <c r="DU123" s="815"/>
      <c r="DV123" s="784">
        <v>0.8</v>
      </c>
      <c r="DW123" s="785"/>
      <c r="DX123" s="785"/>
      <c r="DY123" s="785"/>
      <c r="DZ123" s="786"/>
    </row>
    <row r="124" spans="1:130" s="197" customFormat="1" ht="26.25" customHeight="1" x14ac:dyDescent="0.15">
      <c r="A124" s="895"/>
      <c r="B124" s="896"/>
      <c r="C124" s="833" t="s">
        <v>440</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109</v>
      </c>
      <c r="AB124" s="814"/>
      <c r="AC124" s="814"/>
      <c r="AD124" s="814"/>
      <c r="AE124" s="815"/>
      <c r="AF124" s="816" t="s">
        <v>109</v>
      </c>
      <c r="AG124" s="814"/>
      <c r="AH124" s="814"/>
      <c r="AI124" s="814"/>
      <c r="AJ124" s="815"/>
      <c r="AK124" s="816" t="s">
        <v>109</v>
      </c>
      <c r="AL124" s="814"/>
      <c r="AM124" s="814"/>
      <c r="AN124" s="814"/>
      <c r="AO124" s="815"/>
      <c r="AP124" s="784" t="s">
        <v>109</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454</v>
      </c>
      <c r="CQ124" s="859"/>
      <c r="CR124" s="859"/>
      <c r="CS124" s="859"/>
      <c r="CT124" s="859"/>
      <c r="CU124" s="859"/>
      <c r="CV124" s="859"/>
      <c r="CW124" s="859"/>
      <c r="CX124" s="859"/>
      <c r="CY124" s="859"/>
      <c r="CZ124" s="859"/>
      <c r="DA124" s="859"/>
      <c r="DB124" s="859"/>
      <c r="DC124" s="859"/>
      <c r="DD124" s="859"/>
      <c r="DE124" s="859"/>
      <c r="DF124" s="860"/>
      <c r="DG124" s="746">
        <v>109672</v>
      </c>
      <c r="DH124" s="747"/>
      <c r="DI124" s="747"/>
      <c r="DJ124" s="747"/>
      <c r="DK124" s="748"/>
      <c r="DL124" s="749" t="s">
        <v>109</v>
      </c>
      <c r="DM124" s="747"/>
      <c r="DN124" s="747"/>
      <c r="DO124" s="747"/>
      <c r="DP124" s="748"/>
      <c r="DQ124" s="749" t="s">
        <v>109</v>
      </c>
      <c r="DR124" s="747"/>
      <c r="DS124" s="747"/>
      <c r="DT124" s="747"/>
      <c r="DU124" s="748"/>
      <c r="DV124" s="837" t="s">
        <v>109</v>
      </c>
      <c r="DW124" s="838"/>
      <c r="DX124" s="838"/>
      <c r="DY124" s="838"/>
      <c r="DZ124" s="839"/>
    </row>
    <row r="125" spans="1:130" s="197" customFormat="1" ht="26.25" customHeight="1" thickBot="1" x14ac:dyDescent="0.2">
      <c r="A125" s="895"/>
      <c r="B125" s="896"/>
      <c r="C125" s="833" t="s">
        <v>442</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109</v>
      </c>
      <c r="AB125" s="814"/>
      <c r="AC125" s="814"/>
      <c r="AD125" s="814"/>
      <c r="AE125" s="815"/>
      <c r="AF125" s="816" t="s">
        <v>109</v>
      </c>
      <c r="AG125" s="814"/>
      <c r="AH125" s="814"/>
      <c r="AI125" s="814"/>
      <c r="AJ125" s="815"/>
      <c r="AK125" s="816" t="s">
        <v>109</v>
      </c>
      <c r="AL125" s="814"/>
      <c r="AM125" s="814"/>
      <c r="AN125" s="814"/>
      <c r="AO125" s="815"/>
      <c r="AP125" s="784" t="s">
        <v>109</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455</v>
      </c>
      <c r="CL125" s="840"/>
      <c r="CM125" s="840"/>
      <c r="CN125" s="840"/>
      <c r="CO125" s="841"/>
      <c r="CP125" s="846" t="s">
        <v>456</v>
      </c>
      <c r="CQ125" s="788"/>
      <c r="CR125" s="788"/>
      <c r="CS125" s="788"/>
      <c r="CT125" s="788"/>
      <c r="CU125" s="788"/>
      <c r="CV125" s="788"/>
      <c r="CW125" s="788"/>
      <c r="CX125" s="788"/>
      <c r="CY125" s="788"/>
      <c r="CZ125" s="788"/>
      <c r="DA125" s="788"/>
      <c r="DB125" s="788"/>
      <c r="DC125" s="788"/>
      <c r="DD125" s="788"/>
      <c r="DE125" s="788"/>
      <c r="DF125" s="789"/>
      <c r="DG125" s="829" t="s">
        <v>109</v>
      </c>
      <c r="DH125" s="830"/>
      <c r="DI125" s="830"/>
      <c r="DJ125" s="830"/>
      <c r="DK125" s="830"/>
      <c r="DL125" s="830" t="s">
        <v>109</v>
      </c>
      <c r="DM125" s="830"/>
      <c r="DN125" s="830"/>
      <c r="DO125" s="830"/>
      <c r="DP125" s="830"/>
      <c r="DQ125" s="830" t="s">
        <v>109</v>
      </c>
      <c r="DR125" s="830"/>
      <c r="DS125" s="830"/>
      <c r="DT125" s="830"/>
      <c r="DU125" s="830"/>
      <c r="DV125" s="831" t="s">
        <v>109</v>
      </c>
      <c r="DW125" s="831"/>
      <c r="DX125" s="831"/>
      <c r="DY125" s="831"/>
      <c r="DZ125" s="832"/>
    </row>
    <row r="126" spans="1:130" s="197" customFormat="1" ht="26.25" customHeight="1" x14ac:dyDescent="0.15">
      <c r="A126" s="895"/>
      <c r="B126" s="896"/>
      <c r="C126" s="833" t="s">
        <v>445</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v>67188</v>
      </c>
      <c r="AB126" s="814"/>
      <c r="AC126" s="814"/>
      <c r="AD126" s="814"/>
      <c r="AE126" s="815"/>
      <c r="AF126" s="816">
        <v>53657</v>
      </c>
      <c r="AG126" s="814"/>
      <c r="AH126" s="814"/>
      <c r="AI126" s="814"/>
      <c r="AJ126" s="815"/>
      <c r="AK126" s="816">
        <v>53657</v>
      </c>
      <c r="AL126" s="814"/>
      <c r="AM126" s="814"/>
      <c r="AN126" s="814"/>
      <c r="AO126" s="815"/>
      <c r="AP126" s="784">
        <v>0.7</v>
      </c>
      <c r="AQ126" s="785"/>
      <c r="AR126" s="785"/>
      <c r="AS126" s="785"/>
      <c r="AT126" s="786"/>
      <c r="AU126" s="233"/>
      <c r="AV126" s="233"/>
      <c r="AW126" s="233"/>
      <c r="AX126" s="836" t="s">
        <v>457</v>
      </c>
      <c r="AY126" s="794"/>
      <c r="AZ126" s="794"/>
      <c r="BA126" s="794"/>
      <c r="BB126" s="794"/>
      <c r="BC126" s="794"/>
      <c r="BD126" s="794"/>
      <c r="BE126" s="795"/>
      <c r="BF126" s="793" t="s">
        <v>458</v>
      </c>
      <c r="BG126" s="794"/>
      <c r="BH126" s="794"/>
      <c r="BI126" s="794"/>
      <c r="BJ126" s="794"/>
      <c r="BK126" s="794"/>
      <c r="BL126" s="795"/>
      <c r="BM126" s="793" t="s">
        <v>459</v>
      </c>
      <c r="BN126" s="794"/>
      <c r="BO126" s="794"/>
      <c r="BP126" s="794"/>
      <c r="BQ126" s="794"/>
      <c r="BR126" s="794"/>
      <c r="BS126" s="795"/>
      <c r="BT126" s="793" t="s">
        <v>460</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461</v>
      </c>
      <c r="CQ126" s="798"/>
      <c r="CR126" s="798"/>
      <c r="CS126" s="798"/>
      <c r="CT126" s="798"/>
      <c r="CU126" s="798"/>
      <c r="CV126" s="798"/>
      <c r="CW126" s="798"/>
      <c r="CX126" s="798"/>
      <c r="CY126" s="798"/>
      <c r="CZ126" s="798"/>
      <c r="DA126" s="798"/>
      <c r="DB126" s="798"/>
      <c r="DC126" s="798"/>
      <c r="DD126" s="798"/>
      <c r="DE126" s="798"/>
      <c r="DF126" s="799"/>
      <c r="DG126" s="800" t="s">
        <v>109</v>
      </c>
      <c r="DH126" s="801"/>
      <c r="DI126" s="801"/>
      <c r="DJ126" s="801"/>
      <c r="DK126" s="801"/>
      <c r="DL126" s="801" t="s">
        <v>109</v>
      </c>
      <c r="DM126" s="801"/>
      <c r="DN126" s="801"/>
      <c r="DO126" s="801"/>
      <c r="DP126" s="801"/>
      <c r="DQ126" s="801" t="s">
        <v>109</v>
      </c>
      <c r="DR126" s="801"/>
      <c r="DS126" s="801"/>
      <c r="DT126" s="801"/>
      <c r="DU126" s="801"/>
      <c r="DV126" s="853" t="s">
        <v>109</v>
      </c>
      <c r="DW126" s="853"/>
      <c r="DX126" s="853"/>
      <c r="DY126" s="853"/>
      <c r="DZ126" s="854"/>
    </row>
    <row r="127" spans="1:130" s="197" customFormat="1" ht="26.25" customHeight="1" thickBot="1" x14ac:dyDescent="0.2">
      <c r="A127" s="897"/>
      <c r="B127" s="898"/>
      <c r="C127" s="855" t="s">
        <v>462</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170</v>
      </c>
      <c r="AB127" s="814"/>
      <c r="AC127" s="814"/>
      <c r="AD127" s="814"/>
      <c r="AE127" s="815"/>
      <c r="AF127" s="816">
        <v>36</v>
      </c>
      <c r="AG127" s="814"/>
      <c r="AH127" s="814"/>
      <c r="AI127" s="814"/>
      <c r="AJ127" s="815"/>
      <c r="AK127" s="816">
        <v>21</v>
      </c>
      <c r="AL127" s="814"/>
      <c r="AM127" s="814"/>
      <c r="AN127" s="814"/>
      <c r="AO127" s="815"/>
      <c r="AP127" s="784">
        <v>0</v>
      </c>
      <c r="AQ127" s="785"/>
      <c r="AR127" s="785"/>
      <c r="AS127" s="785"/>
      <c r="AT127" s="786"/>
      <c r="AU127" s="233"/>
      <c r="AV127" s="233"/>
      <c r="AW127" s="233"/>
      <c r="AX127" s="787" t="s">
        <v>463</v>
      </c>
      <c r="AY127" s="788"/>
      <c r="AZ127" s="788"/>
      <c r="BA127" s="788"/>
      <c r="BB127" s="788"/>
      <c r="BC127" s="788"/>
      <c r="BD127" s="788"/>
      <c r="BE127" s="789"/>
      <c r="BF127" s="790" t="s">
        <v>109</v>
      </c>
      <c r="BG127" s="791"/>
      <c r="BH127" s="791"/>
      <c r="BI127" s="791"/>
      <c r="BJ127" s="791"/>
      <c r="BK127" s="791"/>
      <c r="BL127" s="792"/>
      <c r="BM127" s="790">
        <v>13.33</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464</v>
      </c>
      <c r="CQ127" s="782"/>
      <c r="CR127" s="782"/>
      <c r="CS127" s="782"/>
      <c r="CT127" s="782"/>
      <c r="CU127" s="782"/>
      <c r="CV127" s="782"/>
      <c r="CW127" s="782"/>
      <c r="CX127" s="782"/>
      <c r="CY127" s="782"/>
      <c r="CZ127" s="782"/>
      <c r="DA127" s="782"/>
      <c r="DB127" s="782"/>
      <c r="DC127" s="782"/>
      <c r="DD127" s="782"/>
      <c r="DE127" s="782"/>
      <c r="DF127" s="783"/>
      <c r="DG127" s="849" t="s">
        <v>109</v>
      </c>
      <c r="DH127" s="850"/>
      <c r="DI127" s="850"/>
      <c r="DJ127" s="850"/>
      <c r="DK127" s="850"/>
      <c r="DL127" s="850" t="s">
        <v>109</v>
      </c>
      <c r="DM127" s="850"/>
      <c r="DN127" s="850"/>
      <c r="DO127" s="850"/>
      <c r="DP127" s="850"/>
      <c r="DQ127" s="850" t="s">
        <v>109</v>
      </c>
      <c r="DR127" s="850"/>
      <c r="DS127" s="850"/>
      <c r="DT127" s="850"/>
      <c r="DU127" s="850"/>
      <c r="DV127" s="851" t="s">
        <v>109</v>
      </c>
      <c r="DW127" s="851"/>
      <c r="DX127" s="851"/>
      <c r="DY127" s="851"/>
      <c r="DZ127" s="852"/>
    </row>
    <row r="128" spans="1:130" s="197" customFormat="1" ht="26.25" customHeight="1" x14ac:dyDescent="0.15">
      <c r="A128" s="825" t="s">
        <v>465</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466</v>
      </c>
      <c r="X128" s="827"/>
      <c r="Y128" s="827"/>
      <c r="Z128" s="828"/>
      <c r="AA128" s="753">
        <v>86970</v>
      </c>
      <c r="AB128" s="754"/>
      <c r="AC128" s="754"/>
      <c r="AD128" s="754"/>
      <c r="AE128" s="755"/>
      <c r="AF128" s="756">
        <v>91852</v>
      </c>
      <c r="AG128" s="754"/>
      <c r="AH128" s="754"/>
      <c r="AI128" s="754"/>
      <c r="AJ128" s="755"/>
      <c r="AK128" s="756">
        <v>92900</v>
      </c>
      <c r="AL128" s="754"/>
      <c r="AM128" s="754"/>
      <c r="AN128" s="754"/>
      <c r="AO128" s="755"/>
      <c r="AP128" s="757"/>
      <c r="AQ128" s="758"/>
      <c r="AR128" s="758"/>
      <c r="AS128" s="758"/>
      <c r="AT128" s="759"/>
      <c r="AU128" s="235"/>
      <c r="AV128" s="235"/>
      <c r="AW128" s="235"/>
      <c r="AX128" s="802" t="s">
        <v>467</v>
      </c>
      <c r="AY128" s="798"/>
      <c r="AZ128" s="798"/>
      <c r="BA128" s="798"/>
      <c r="BB128" s="798"/>
      <c r="BC128" s="798"/>
      <c r="BD128" s="798"/>
      <c r="BE128" s="799"/>
      <c r="BF128" s="820" t="s">
        <v>468</v>
      </c>
      <c r="BG128" s="821"/>
      <c r="BH128" s="821"/>
      <c r="BI128" s="821"/>
      <c r="BJ128" s="821"/>
      <c r="BK128" s="821"/>
      <c r="BL128" s="822"/>
      <c r="BM128" s="820">
        <v>18.329999999999998</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90</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469</v>
      </c>
      <c r="X129" s="811"/>
      <c r="Y129" s="811"/>
      <c r="Z129" s="812"/>
      <c r="AA129" s="813">
        <v>10054109</v>
      </c>
      <c r="AB129" s="814"/>
      <c r="AC129" s="814"/>
      <c r="AD129" s="814"/>
      <c r="AE129" s="815"/>
      <c r="AF129" s="816">
        <v>10007595</v>
      </c>
      <c r="AG129" s="814"/>
      <c r="AH129" s="814"/>
      <c r="AI129" s="814"/>
      <c r="AJ129" s="815"/>
      <c r="AK129" s="816">
        <v>10020965</v>
      </c>
      <c r="AL129" s="814"/>
      <c r="AM129" s="814"/>
      <c r="AN129" s="814"/>
      <c r="AO129" s="815"/>
      <c r="AP129" s="817"/>
      <c r="AQ129" s="818"/>
      <c r="AR129" s="818"/>
      <c r="AS129" s="818"/>
      <c r="AT129" s="819"/>
      <c r="AU129" s="235"/>
      <c r="AV129" s="235"/>
      <c r="AW129" s="235"/>
      <c r="AX129" s="802" t="s">
        <v>470</v>
      </c>
      <c r="AY129" s="798"/>
      <c r="AZ129" s="798"/>
      <c r="BA129" s="798"/>
      <c r="BB129" s="798"/>
      <c r="BC129" s="798"/>
      <c r="BD129" s="798"/>
      <c r="BE129" s="799"/>
      <c r="BF129" s="803">
        <v>7.4</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471</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472</v>
      </c>
      <c r="X130" s="811"/>
      <c r="Y130" s="811"/>
      <c r="Z130" s="812"/>
      <c r="AA130" s="813">
        <v>1842053</v>
      </c>
      <c r="AB130" s="814"/>
      <c r="AC130" s="814"/>
      <c r="AD130" s="814"/>
      <c r="AE130" s="815"/>
      <c r="AF130" s="816">
        <v>1903432</v>
      </c>
      <c r="AG130" s="814"/>
      <c r="AH130" s="814"/>
      <c r="AI130" s="814"/>
      <c r="AJ130" s="815"/>
      <c r="AK130" s="816">
        <v>1831396</v>
      </c>
      <c r="AL130" s="814"/>
      <c r="AM130" s="814"/>
      <c r="AN130" s="814"/>
      <c r="AO130" s="815"/>
      <c r="AP130" s="817"/>
      <c r="AQ130" s="818"/>
      <c r="AR130" s="818"/>
      <c r="AS130" s="818"/>
      <c r="AT130" s="819"/>
      <c r="AU130" s="235"/>
      <c r="AV130" s="235"/>
      <c r="AW130" s="235"/>
      <c r="AX130" s="781" t="s">
        <v>473</v>
      </c>
      <c r="AY130" s="782"/>
      <c r="AZ130" s="782"/>
      <c r="BA130" s="782"/>
      <c r="BB130" s="782"/>
      <c r="BC130" s="782"/>
      <c r="BD130" s="782"/>
      <c r="BE130" s="783"/>
      <c r="BF130" s="735">
        <v>26.5</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474</v>
      </c>
      <c r="X131" s="744"/>
      <c r="Y131" s="744"/>
      <c r="Z131" s="745"/>
      <c r="AA131" s="746">
        <v>8212056</v>
      </c>
      <c r="AB131" s="747"/>
      <c r="AC131" s="747"/>
      <c r="AD131" s="747"/>
      <c r="AE131" s="748"/>
      <c r="AF131" s="749">
        <v>8104163</v>
      </c>
      <c r="AG131" s="747"/>
      <c r="AH131" s="747"/>
      <c r="AI131" s="747"/>
      <c r="AJ131" s="748"/>
      <c r="AK131" s="749">
        <v>8189569</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475</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476</v>
      </c>
      <c r="W132" s="767"/>
      <c r="X132" s="767"/>
      <c r="Y132" s="767"/>
      <c r="Z132" s="768"/>
      <c r="AA132" s="769">
        <v>8.6176713849999995</v>
      </c>
      <c r="AB132" s="770"/>
      <c r="AC132" s="770"/>
      <c r="AD132" s="770"/>
      <c r="AE132" s="771"/>
      <c r="AF132" s="772">
        <v>7.3759622059999996</v>
      </c>
      <c r="AG132" s="770"/>
      <c r="AH132" s="770"/>
      <c r="AI132" s="770"/>
      <c r="AJ132" s="771"/>
      <c r="AK132" s="772">
        <v>6.4246848639999996</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477</v>
      </c>
      <c r="W133" s="776"/>
      <c r="X133" s="776"/>
      <c r="Y133" s="776"/>
      <c r="Z133" s="777"/>
      <c r="AA133" s="778">
        <v>9.4</v>
      </c>
      <c r="AB133" s="779"/>
      <c r="AC133" s="779"/>
      <c r="AD133" s="779"/>
      <c r="AE133" s="780"/>
      <c r="AF133" s="778">
        <v>8.5</v>
      </c>
      <c r="AG133" s="779"/>
      <c r="AH133" s="779"/>
      <c r="AI133" s="779"/>
      <c r="AJ133" s="780"/>
      <c r="AK133" s="778">
        <v>7.4</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478</v>
      </c>
      <c r="B5" s="246"/>
      <c r="C5" s="246"/>
      <c r="D5" s="246"/>
      <c r="E5" s="246"/>
      <c r="F5" s="246"/>
      <c r="G5" s="246"/>
      <c r="H5" s="246"/>
      <c r="I5" s="246"/>
      <c r="J5" s="246"/>
      <c r="K5" s="246"/>
      <c r="L5" s="246"/>
      <c r="M5" s="246"/>
      <c r="N5" s="246"/>
      <c r="O5" s="247"/>
    </row>
    <row r="6" spans="1:16" x14ac:dyDescent="0.15">
      <c r="A6" s="248"/>
      <c r="B6" s="244"/>
      <c r="C6" s="244"/>
      <c r="D6" s="244"/>
      <c r="E6" s="244"/>
      <c r="F6" s="244"/>
      <c r="G6" s="249" t="s">
        <v>479</v>
      </c>
      <c r="H6" s="249"/>
      <c r="I6" s="249"/>
      <c r="J6" s="249"/>
      <c r="K6" s="244"/>
      <c r="L6" s="244"/>
      <c r="M6" s="244"/>
      <c r="N6" s="244"/>
    </row>
    <row r="7" spans="1:16" x14ac:dyDescent="0.15">
      <c r="A7" s="248"/>
      <c r="B7" s="244"/>
      <c r="C7" s="244"/>
      <c r="D7" s="244"/>
      <c r="E7" s="244"/>
      <c r="F7" s="244"/>
      <c r="G7" s="251"/>
      <c r="H7" s="252"/>
      <c r="I7" s="252"/>
      <c r="J7" s="253"/>
      <c r="K7" s="1149" t="s">
        <v>480</v>
      </c>
      <c r="L7" s="254"/>
      <c r="M7" s="255" t="s">
        <v>481</v>
      </c>
      <c r="N7" s="256"/>
    </row>
    <row r="8" spans="1:16" x14ac:dyDescent="0.15">
      <c r="A8" s="248"/>
      <c r="B8" s="244"/>
      <c r="C8" s="244"/>
      <c r="D8" s="244"/>
      <c r="E8" s="244"/>
      <c r="F8" s="244"/>
      <c r="G8" s="257"/>
      <c r="H8" s="258"/>
      <c r="I8" s="258"/>
      <c r="J8" s="259"/>
      <c r="K8" s="1150"/>
      <c r="L8" s="260" t="s">
        <v>482</v>
      </c>
      <c r="M8" s="261" t="s">
        <v>483</v>
      </c>
      <c r="N8" s="262" t="s">
        <v>484</v>
      </c>
    </row>
    <row r="9" spans="1:16" x14ac:dyDescent="0.15">
      <c r="A9" s="248"/>
      <c r="B9" s="244"/>
      <c r="C9" s="244"/>
      <c r="D9" s="244"/>
      <c r="E9" s="244"/>
      <c r="F9" s="244"/>
      <c r="G9" s="1163" t="s">
        <v>485</v>
      </c>
      <c r="H9" s="1164"/>
      <c r="I9" s="1164"/>
      <c r="J9" s="1165"/>
      <c r="K9" s="263">
        <v>3106539</v>
      </c>
      <c r="L9" s="264">
        <v>123550</v>
      </c>
      <c r="M9" s="265">
        <v>88578</v>
      </c>
      <c r="N9" s="266">
        <v>39.5</v>
      </c>
    </row>
    <row r="10" spans="1:16" x14ac:dyDescent="0.15">
      <c r="A10" s="248"/>
      <c r="B10" s="244"/>
      <c r="C10" s="244"/>
      <c r="D10" s="244"/>
      <c r="E10" s="244"/>
      <c r="F10" s="244"/>
      <c r="G10" s="1163" t="s">
        <v>486</v>
      </c>
      <c r="H10" s="1164"/>
      <c r="I10" s="1164"/>
      <c r="J10" s="1165"/>
      <c r="K10" s="267">
        <v>159571</v>
      </c>
      <c r="L10" s="268">
        <v>6346</v>
      </c>
      <c r="M10" s="269">
        <v>7040</v>
      </c>
      <c r="N10" s="270">
        <v>-9.9</v>
      </c>
    </row>
    <row r="11" spans="1:16" ht="13.5" customHeight="1" x14ac:dyDescent="0.15">
      <c r="A11" s="248"/>
      <c r="B11" s="244"/>
      <c r="C11" s="244"/>
      <c r="D11" s="244"/>
      <c r="E11" s="244"/>
      <c r="F11" s="244"/>
      <c r="G11" s="1163" t="s">
        <v>487</v>
      </c>
      <c r="H11" s="1164"/>
      <c r="I11" s="1164"/>
      <c r="J11" s="1165"/>
      <c r="K11" s="267">
        <v>2200</v>
      </c>
      <c r="L11" s="268">
        <v>87</v>
      </c>
      <c r="M11" s="269">
        <v>8852</v>
      </c>
      <c r="N11" s="270">
        <v>-99</v>
      </c>
    </row>
    <row r="12" spans="1:16" ht="13.5" customHeight="1" x14ac:dyDescent="0.15">
      <c r="A12" s="248"/>
      <c r="B12" s="244"/>
      <c r="C12" s="244"/>
      <c r="D12" s="244"/>
      <c r="E12" s="244"/>
      <c r="F12" s="244"/>
      <c r="G12" s="1163" t="s">
        <v>488</v>
      </c>
      <c r="H12" s="1164"/>
      <c r="I12" s="1164"/>
      <c r="J12" s="1165"/>
      <c r="K12" s="267" t="s">
        <v>489</v>
      </c>
      <c r="L12" s="268" t="s">
        <v>489</v>
      </c>
      <c r="M12" s="269">
        <v>853</v>
      </c>
      <c r="N12" s="270" t="s">
        <v>489</v>
      </c>
    </row>
    <row r="13" spans="1:16" ht="13.5" customHeight="1" x14ac:dyDescent="0.15">
      <c r="A13" s="248"/>
      <c r="B13" s="244"/>
      <c r="C13" s="244"/>
      <c r="D13" s="244"/>
      <c r="E13" s="244"/>
      <c r="F13" s="244"/>
      <c r="G13" s="1163" t="s">
        <v>490</v>
      </c>
      <c r="H13" s="1164"/>
      <c r="I13" s="1164"/>
      <c r="J13" s="1165"/>
      <c r="K13" s="267" t="s">
        <v>489</v>
      </c>
      <c r="L13" s="268" t="s">
        <v>489</v>
      </c>
      <c r="M13" s="269">
        <v>12</v>
      </c>
      <c r="N13" s="270" t="s">
        <v>489</v>
      </c>
    </row>
    <row r="14" spans="1:16" ht="13.5" customHeight="1" x14ac:dyDescent="0.15">
      <c r="A14" s="248"/>
      <c r="B14" s="244"/>
      <c r="C14" s="244"/>
      <c r="D14" s="244"/>
      <c r="E14" s="244"/>
      <c r="F14" s="244"/>
      <c r="G14" s="1163" t="s">
        <v>491</v>
      </c>
      <c r="H14" s="1164"/>
      <c r="I14" s="1164"/>
      <c r="J14" s="1165"/>
      <c r="K14" s="267">
        <v>85223</v>
      </c>
      <c r="L14" s="268">
        <v>3389</v>
      </c>
      <c r="M14" s="269">
        <v>4061</v>
      </c>
      <c r="N14" s="270">
        <v>-16.5</v>
      </c>
    </row>
    <row r="15" spans="1:16" ht="13.5" customHeight="1" x14ac:dyDescent="0.15">
      <c r="A15" s="248"/>
      <c r="B15" s="244"/>
      <c r="C15" s="244"/>
      <c r="D15" s="244"/>
      <c r="E15" s="244"/>
      <c r="F15" s="244"/>
      <c r="G15" s="1163" t="s">
        <v>492</v>
      </c>
      <c r="H15" s="1164"/>
      <c r="I15" s="1164"/>
      <c r="J15" s="1165"/>
      <c r="K15" s="267">
        <v>20963</v>
      </c>
      <c r="L15" s="268">
        <v>834</v>
      </c>
      <c r="M15" s="269">
        <v>2096</v>
      </c>
      <c r="N15" s="270">
        <v>-60.2</v>
      </c>
    </row>
    <row r="16" spans="1:16" x14ac:dyDescent="0.15">
      <c r="A16" s="248"/>
      <c r="B16" s="244"/>
      <c r="C16" s="244"/>
      <c r="D16" s="244"/>
      <c r="E16" s="244"/>
      <c r="F16" s="244"/>
      <c r="G16" s="1166" t="s">
        <v>493</v>
      </c>
      <c r="H16" s="1167"/>
      <c r="I16" s="1167"/>
      <c r="J16" s="1168"/>
      <c r="K16" s="268">
        <v>-311233</v>
      </c>
      <c r="L16" s="268">
        <v>-12378</v>
      </c>
      <c r="M16" s="269">
        <v>-9609</v>
      </c>
      <c r="N16" s="270">
        <v>28.8</v>
      </c>
    </row>
    <row r="17" spans="1:16" x14ac:dyDescent="0.15">
      <c r="A17" s="248"/>
      <c r="B17" s="244"/>
      <c r="C17" s="244"/>
      <c r="D17" s="244"/>
      <c r="E17" s="244"/>
      <c r="F17" s="244"/>
      <c r="G17" s="1166" t="s">
        <v>168</v>
      </c>
      <c r="H17" s="1167"/>
      <c r="I17" s="1167"/>
      <c r="J17" s="1168"/>
      <c r="K17" s="268">
        <v>3063263</v>
      </c>
      <c r="L17" s="268">
        <v>121829</v>
      </c>
      <c r="M17" s="269">
        <v>101883</v>
      </c>
      <c r="N17" s="270">
        <v>19.600000000000001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494</v>
      </c>
      <c r="H19" s="244"/>
      <c r="I19" s="244"/>
      <c r="J19" s="244"/>
      <c r="K19" s="244"/>
      <c r="L19" s="244"/>
      <c r="M19" s="244"/>
      <c r="N19" s="244"/>
    </row>
    <row r="20" spans="1:16" x14ac:dyDescent="0.15">
      <c r="A20" s="248"/>
      <c r="B20" s="244"/>
      <c r="C20" s="244"/>
      <c r="D20" s="244"/>
      <c r="E20" s="244"/>
      <c r="F20" s="244"/>
      <c r="G20" s="272"/>
      <c r="H20" s="273"/>
      <c r="I20" s="273"/>
      <c r="J20" s="274"/>
      <c r="K20" s="275" t="s">
        <v>495</v>
      </c>
      <c r="L20" s="276" t="s">
        <v>496</v>
      </c>
      <c r="M20" s="277" t="s">
        <v>497</v>
      </c>
      <c r="N20" s="278"/>
    </row>
    <row r="21" spans="1:16" s="284" customFormat="1" x14ac:dyDescent="0.15">
      <c r="A21" s="279"/>
      <c r="B21" s="249"/>
      <c r="C21" s="249"/>
      <c r="D21" s="249"/>
      <c r="E21" s="249"/>
      <c r="F21" s="249"/>
      <c r="G21" s="1160" t="s">
        <v>498</v>
      </c>
      <c r="H21" s="1161"/>
      <c r="I21" s="1161"/>
      <c r="J21" s="1162"/>
      <c r="K21" s="280">
        <v>13.16</v>
      </c>
      <c r="L21" s="281">
        <v>9.81</v>
      </c>
      <c r="M21" s="282">
        <v>3.35</v>
      </c>
      <c r="N21" s="249"/>
      <c r="O21" s="283"/>
      <c r="P21" s="279"/>
    </row>
    <row r="22" spans="1:16" s="284" customFormat="1" x14ac:dyDescent="0.15">
      <c r="A22" s="279"/>
      <c r="B22" s="249"/>
      <c r="C22" s="249"/>
      <c r="D22" s="249"/>
      <c r="E22" s="249"/>
      <c r="F22" s="249"/>
      <c r="G22" s="1160" t="s">
        <v>499</v>
      </c>
      <c r="H22" s="1161"/>
      <c r="I22" s="1161"/>
      <c r="J22" s="1162"/>
      <c r="K22" s="285">
        <v>97.8</v>
      </c>
      <c r="L22" s="286">
        <v>97.8</v>
      </c>
      <c r="M22" s="287">
        <v>0</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500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502</v>
      </c>
      <c r="H29" s="249"/>
      <c r="I29" s="249"/>
      <c r="J29" s="249"/>
      <c r="K29" s="244"/>
      <c r="L29" s="244"/>
      <c r="M29" s="244"/>
      <c r="N29" s="244"/>
      <c r="O29" s="293"/>
    </row>
    <row r="30" spans="1:16" x14ac:dyDescent="0.15">
      <c r="A30" s="248"/>
      <c r="B30" s="244"/>
      <c r="C30" s="244"/>
      <c r="D30" s="244"/>
      <c r="E30" s="244"/>
      <c r="F30" s="244"/>
      <c r="G30" s="251"/>
      <c r="H30" s="252"/>
      <c r="I30" s="252"/>
      <c r="J30" s="253"/>
      <c r="K30" s="1149" t="s">
        <v>480</v>
      </c>
      <c r="L30" s="254"/>
      <c r="M30" s="255" t="s">
        <v>481</v>
      </c>
      <c r="N30" s="256"/>
    </row>
    <row r="31" spans="1:16" x14ac:dyDescent="0.15">
      <c r="A31" s="248"/>
      <c r="B31" s="244"/>
      <c r="C31" s="244"/>
      <c r="D31" s="244"/>
      <c r="E31" s="244"/>
      <c r="F31" s="244"/>
      <c r="G31" s="257"/>
      <c r="H31" s="258"/>
      <c r="I31" s="258"/>
      <c r="J31" s="259"/>
      <c r="K31" s="1150"/>
      <c r="L31" s="260" t="s">
        <v>482</v>
      </c>
      <c r="M31" s="261" t="s">
        <v>483</v>
      </c>
      <c r="N31" s="262" t="s">
        <v>484</v>
      </c>
    </row>
    <row r="32" spans="1:16" ht="27" customHeight="1" x14ac:dyDescent="0.15">
      <c r="A32" s="248"/>
      <c r="B32" s="244"/>
      <c r="C32" s="244"/>
      <c r="D32" s="244"/>
      <c r="E32" s="244"/>
      <c r="F32" s="244"/>
      <c r="G32" s="1151" t="s">
        <v>503</v>
      </c>
      <c r="H32" s="1152"/>
      <c r="I32" s="1152"/>
      <c r="J32" s="1153"/>
      <c r="K32" s="294">
        <v>1903140</v>
      </c>
      <c r="L32" s="294">
        <v>75690</v>
      </c>
      <c r="M32" s="295">
        <v>68295</v>
      </c>
      <c r="N32" s="296">
        <v>10.8</v>
      </c>
    </row>
    <row r="33" spans="1:16" ht="13.5" customHeight="1" x14ac:dyDescent="0.15">
      <c r="A33" s="248"/>
      <c r="B33" s="244"/>
      <c r="C33" s="244"/>
      <c r="D33" s="244"/>
      <c r="E33" s="244"/>
      <c r="F33" s="244"/>
      <c r="G33" s="1151" t="s">
        <v>504</v>
      </c>
      <c r="H33" s="1152"/>
      <c r="I33" s="1152"/>
      <c r="J33" s="1153"/>
      <c r="K33" s="294" t="s">
        <v>489</v>
      </c>
      <c r="L33" s="294" t="s">
        <v>489</v>
      </c>
      <c r="M33" s="295" t="s">
        <v>489</v>
      </c>
      <c r="N33" s="296" t="s">
        <v>489</v>
      </c>
    </row>
    <row r="34" spans="1:16" ht="27" customHeight="1" x14ac:dyDescent="0.15">
      <c r="A34" s="248"/>
      <c r="B34" s="244"/>
      <c r="C34" s="244"/>
      <c r="D34" s="244"/>
      <c r="E34" s="244"/>
      <c r="F34" s="244"/>
      <c r="G34" s="1151" t="s">
        <v>505</v>
      </c>
      <c r="H34" s="1152"/>
      <c r="I34" s="1152"/>
      <c r="J34" s="1153"/>
      <c r="K34" s="294" t="s">
        <v>489</v>
      </c>
      <c r="L34" s="294" t="s">
        <v>489</v>
      </c>
      <c r="M34" s="295">
        <v>20</v>
      </c>
      <c r="N34" s="296" t="s">
        <v>489</v>
      </c>
    </row>
    <row r="35" spans="1:16" ht="27" customHeight="1" x14ac:dyDescent="0.15">
      <c r="A35" s="248"/>
      <c r="B35" s="244"/>
      <c r="C35" s="244"/>
      <c r="D35" s="244"/>
      <c r="E35" s="244"/>
      <c r="F35" s="244"/>
      <c r="G35" s="1151" t="s">
        <v>506</v>
      </c>
      <c r="H35" s="1152"/>
      <c r="I35" s="1152"/>
      <c r="J35" s="1153"/>
      <c r="K35" s="294">
        <v>488426</v>
      </c>
      <c r="L35" s="294">
        <v>19425</v>
      </c>
      <c r="M35" s="295">
        <v>17270</v>
      </c>
      <c r="N35" s="296">
        <v>12.5</v>
      </c>
    </row>
    <row r="36" spans="1:16" ht="27" customHeight="1" x14ac:dyDescent="0.15">
      <c r="A36" s="248"/>
      <c r="B36" s="244"/>
      <c r="C36" s="244"/>
      <c r="D36" s="244"/>
      <c r="E36" s="244"/>
      <c r="F36" s="244"/>
      <c r="G36" s="1151" t="s">
        <v>507</v>
      </c>
      <c r="H36" s="1152"/>
      <c r="I36" s="1152"/>
      <c r="J36" s="1153"/>
      <c r="K36" s="294" t="s">
        <v>489</v>
      </c>
      <c r="L36" s="294" t="s">
        <v>489</v>
      </c>
      <c r="M36" s="295">
        <v>2908</v>
      </c>
      <c r="N36" s="296" t="s">
        <v>489</v>
      </c>
    </row>
    <row r="37" spans="1:16" ht="13.5" customHeight="1" x14ac:dyDescent="0.15">
      <c r="A37" s="248"/>
      <c r="B37" s="244"/>
      <c r="C37" s="244"/>
      <c r="D37" s="244"/>
      <c r="E37" s="244"/>
      <c r="F37" s="244"/>
      <c r="G37" s="1151" t="s">
        <v>508</v>
      </c>
      <c r="H37" s="1152"/>
      <c r="I37" s="1152"/>
      <c r="J37" s="1153"/>
      <c r="K37" s="294">
        <v>58870</v>
      </c>
      <c r="L37" s="294">
        <v>2341</v>
      </c>
      <c r="M37" s="295">
        <v>1444</v>
      </c>
      <c r="N37" s="296">
        <v>62.1</v>
      </c>
    </row>
    <row r="38" spans="1:16" ht="27" customHeight="1" x14ac:dyDescent="0.15">
      <c r="A38" s="248"/>
      <c r="B38" s="244"/>
      <c r="C38" s="244"/>
      <c r="D38" s="244"/>
      <c r="E38" s="244"/>
      <c r="F38" s="244"/>
      <c r="G38" s="1154" t="s">
        <v>509</v>
      </c>
      <c r="H38" s="1155"/>
      <c r="I38" s="1155"/>
      <c r="J38" s="1156"/>
      <c r="K38" s="297">
        <v>14</v>
      </c>
      <c r="L38" s="297">
        <v>1</v>
      </c>
      <c r="M38" s="298">
        <v>7</v>
      </c>
      <c r="N38" s="299">
        <v>-85.7</v>
      </c>
      <c r="O38" s="293"/>
    </row>
    <row r="39" spans="1:16" x14ac:dyDescent="0.15">
      <c r="A39" s="248"/>
      <c r="B39" s="244"/>
      <c r="C39" s="244"/>
      <c r="D39" s="244"/>
      <c r="E39" s="244"/>
      <c r="F39" s="244"/>
      <c r="G39" s="1154" t="s">
        <v>510</v>
      </c>
      <c r="H39" s="1155"/>
      <c r="I39" s="1155"/>
      <c r="J39" s="1156"/>
      <c r="K39" s="300">
        <v>-92900</v>
      </c>
      <c r="L39" s="300">
        <v>-3695</v>
      </c>
      <c r="M39" s="301">
        <v>-4412</v>
      </c>
      <c r="N39" s="302">
        <v>-16.3</v>
      </c>
      <c r="O39" s="293"/>
    </row>
    <row r="40" spans="1:16" ht="27" customHeight="1" x14ac:dyDescent="0.15">
      <c r="A40" s="248"/>
      <c r="B40" s="244"/>
      <c r="C40" s="244"/>
      <c r="D40" s="244"/>
      <c r="E40" s="244"/>
      <c r="F40" s="244"/>
      <c r="G40" s="1151" t="s">
        <v>511</v>
      </c>
      <c r="H40" s="1152"/>
      <c r="I40" s="1152"/>
      <c r="J40" s="1153"/>
      <c r="K40" s="300">
        <v>-1831396</v>
      </c>
      <c r="L40" s="300">
        <v>-72836</v>
      </c>
      <c r="M40" s="301">
        <v>-58381</v>
      </c>
      <c r="N40" s="302">
        <v>24.8</v>
      </c>
      <c r="O40" s="293"/>
    </row>
    <row r="41" spans="1:16" x14ac:dyDescent="0.15">
      <c r="A41" s="248"/>
      <c r="B41" s="244"/>
      <c r="C41" s="244"/>
      <c r="D41" s="244"/>
      <c r="E41" s="244"/>
      <c r="F41" s="244"/>
      <c r="G41" s="1157" t="s">
        <v>279</v>
      </c>
      <c r="H41" s="1158"/>
      <c r="I41" s="1158"/>
      <c r="J41" s="1159"/>
      <c r="K41" s="294">
        <v>526154</v>
      </c>
      <c r="L41" s="300">
        <v>20926</v>
      </c>
      <c r="M41" s="301">
        <v>27153</v>
      </c>
      <c r="N41" s="302">
        <v>-22.9</v>
      </c>
      <c r="O41" s="293"/>
    </row>
    <row r="42" spans="1:16" x14ac:dyDescent="0.15">
      <c r="A42" s="248"/>
      <c r="B42" s="244"/>
      <c r="C42" s="244"/>
      <c r="D42" s="244"/>
      <c r="E42" s="244"/>
      <c r="F42" s="244"/>
      <c r="G42" s="303" t="s">
        <v>512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514</v>
      </c>
      <c r="H48" s="308"/>
      <c r="I48" s="308"/>
      <c r="J48" s="308"/>
      <c r="K48" s="308"/>
      <c r="L48" s="308"/>
      <c r="M48" s="309"/>
      <c r="N48" s="308"/>
    </row>
    <row r="49" spans="1:14" ht="13.5" customHeight="1" x14ac:dyDescent="0.15">
      <c r="A49" s="248"/>
      <c r="B49" s="244"/>
      <c r="C49" s="244"/>
      <c r="D49" s="244"/>
      <c r="E49" s="244"/>
      <c r="F49" s="244"/>
      <c r="G49" s="310"/>
      <c r="H49" s="311"/>
      <c r="I49" s="1144" t="s">
        <v>480</v>
      </c>
      <c r="J49" s="1146" t="s">
        <v>515</v>
      </c>
      <c r="K49" s="1147"/>
      <c r="L49" s="1147"/>
      <c r="M49" s="1147"/>
      <c r="N49" s="1148"/>
    </row>
    <row r="50" spans="1:14" x14ac:dyDescent="0.15">
      <c r="A50" s="248"/>
      <c r="B50" s="244"/>
      <c r="C50" s="244"/>
      <c r="D50" s="244"/>
      <c r="E50" s="244"/>
      <c r="F50" s="244"/>
      <c r="G50" s="312"/>
      <c r="H50" s="313"/>
      <c r="I50" s="1145"/>
      <c r="J50" s="314" t="s">
        <v>516</v>
      </c>
      <c r="K50" s="315" t="s">
        <v>517</v>
      </c>
      <c r="L50" s="316" t="s">
        <v>518</v>
      </c>
      <c r="M50" s="317" t="s">
        <v>519</v>
      </c>
      <c r="N50" s="318" t="s">
        <v>520</v>
      </c>
    </row>
    <row r="51" spans="1:14" x14ac:dyDescent="0.15">
      <c r="A51" s="248"/>
      <c r="B51" s="244"/>
      <c r="C51" s="244"/>
      <c r="D51" s="244"/>
      <c r="E51" s="244"/>
      <c r="F51" s="244"/>
      <c r="G51" s="310" t="s">
        <v>521</v>
      </c>
      <c r="H51" s="311"/>
      <c r="I51" s="319">
        <v>1420586</v>
      </c>
      <c r="J51" s="320">
        <v>54013</v>
      </c>
      <c r="K51" s="321">
        <v>-19</v>
      </c>
      <c r="L51" s="322">
        <v>67201</v>
      </c>
      <c r="M51" s="323">
        <v>-14.6</v>
      </c>
      <c r="N51" s="324">
        <v>-4.4000000000000004</v>
      </c>
    </row>
    <row r="52" spans="1:14" x14ac:dyDescent="0.15">
      <c r="A52" s="248"/>
      <c r="B52" s="244"/>
      <c r="C52" s="244"/>
      <c r="D52" s="244"/>
      <c r="E52" s="244"/>
      <c r="F52" s="244"/>
      <c r="G52" s="325"/>
      <c r="H52" s="326" t="s">
        <v>522</v>
      </c>
      <c r="I52" s="327">
        <v>680750</v>
      </c>
      <c r="J52" s="328">
        <v>25883</v>
      </c>
      <c r="K52" s="329">
        <v>-34.700000000000003</v>
      </c>
      <c r="L52" s="330">
        <v>35210</v>
      </c>
      <c r="M52" s="331">
        <v>-7.6</v>
      </c>
      <c r="N52" s="332">
        <v>-27.1</v>
      </c>
    </row>
    <row r="53" spans="1:14" x14ac:dyDescent="0.15">
      <c r="A53" s="248"/>
      <c r="B53" s="244"/>
      <c r="C53" s="244"/>
      <c r="D53" s="244"/>
      <c r="E53" s="244"/>
      <c r="F53" s="244"/>
      <c r="G53" s="310" t="s">
        <v>523</v>
      </c>
      <c r="H53" s="311"/>
      <c r="I53" s="319">
        <v>1481803</v>
      </c>
      <c r="J53" s="320">
        <v>56984</v>
      </c>
      <c r="K53" s="321">
        <v>5.5</v>
      </c>
      <c r="L53" s="322">
        <v>75709</v>
      </c>
      <c r="M53" s="323">
        <v>12.7</v>
      </c>
      <c r="N53" s="324">
        <v>-7.2</v>
      </c>
    </row>
    <row r="54" spans="1:14" x14ac:dyDescent="0.15">
      <c r="A54" s="248"/>
      <c r="B54" s="244"/>
      <c r="C54" s="244"/>
      <c r="D54" s="244"/>
      <c r="E54" s="244"/>
      <c r="F54" s="244"/>
      <c r="G54" s="325"/>
      <c r="H54" s="326" t="s">
        <v>522</v>
      </c>
      <c r="I54" s="327">
        <v>1024875</v>
      </c>
      <c r="J54" s="328">
        <v>39412</v>
      </c>
      <c r="K54" s="329">
        <v>52.3</v>
      </c>
      <c r="L54" s="330">
        <v>35212</v>
      </c>
      <c r="M54" s="331">
        <v>0</v>
      </c>
      <c r="N54" s="332">
        <v>52.3</v>
      </c>
    </row>
    <row r="55" spans="1:14" x14ac:dyDescent="0.15">
      <c r="A55" s="248"/>
      <c r="B55" s="244"/>
      <c r="C55" s="244"/>
      <c r="D55" s="244"/>
      <c r="E55" s="244"/>
      <c r="F55" s="244"/>
      <c r="G55" s="310" t="s">
        <v>524</v>
      </c>
      <c r="H55" s="311"/>
      <c r="I55" s="319">
        <v>2675872</v>
      </c>
      <c r="J55" s="320">
        <v>102740</v>
      </c>
      <c r="K55" s="321">
        <v>80.3</v>
      </c>
      <c r="L55" s="322">
        <v>90961</v>
      </c>
      <c r="M55" s="323">
        <v>20.100000000000001</v>
      </c>
      <c r="N55" s="324">
        <v>60.2</v>
      </c>
    </row>
    <row r="56" spans="1:14" x14ac:dyDescent="0.15">
      <c r="A56" s="248"/>
      <c r="B56" s="244"/>
      <c r="C56" s="244"/>
      <c r="D56" s="244"/>
      <c r="E56" s="244"/>
      <c r="F56" s="244"/>
      <c r="G56" s="325"/>
      <c r="H56" s="326" t="s">
        <v>522</v>
      </c>
      <c r="I56" s="327">
        <v>1519865</v>
      </c>
      <c r="J56" s="328">
        <v>58355</v>
      </c>
      <c r="K56" s="329">
        <v>48.1</v>
      </c>
      <c r="L56" s="330">
        <v>37720</v>
      </c>
      <c r="M56" s="331">
        <v>7.1</v>
      </c>
      <c r="N56" s="332">
        <v>41</v>
      </c>
    </row>
    <row r="57" spans="1:14" x14ac:dyDescent="0.15">
      <c r="A57" s="248"/>
      <c r="B57" s="244"/>
      <c r="C57" s="244"/>
      <c r="D57" s="244"/>
      <c r="E57" s="244"/>
      <c r="F57" s="244"/>
      <c r="G57" s="310" t="s">
        <v>525</v>
      </c>
      <c r="H57" s="311"/>
      <c r="I57" s="319">
        <v>1727579</v>
      </c>
      <c r="J57" s="320">
        <v>67708</v>
      </c>
      <c r="K57" s="321">
        <v>-34.1</v>
      </c>
      <c r="L57" s="322">
        <v>106614</v>
      </c>
      <c r="M57" s="323">
        <v>17.2</v>
      </c>
      <c r="N57" s="324">
        <v>-51.3</v>
      </c>
    </row>
    <row r="58" spans="1:14" x14ac:dyDescent="0.15">
      <c r="A58" s="248"/>
      <c r="B58" s="244"/>
      <c r="C58" s="244"/>
      <c r="D58" s="244"/>
      <c r="E58" s="244"/>
      <c r="F58" s="244"/>
      <c r="G58" s="325"/>
      <c r="H58" s="326" t="s">
        <v>522</v>
      </c>
      <c r="I58" s="327">
        <v>1126659</v>
      </c>
      <c r="J58" s="328">
        <v>44157</v>
      </c>
      <c r="K58" s="329">
        <v>-24.3</v>
      </c>
      <c r="L58" s="330">
        <v>45545</v>
      </c>
      <c r="M58" s="331">
        <v>20.7</v>
      </c>
      <c r="N58" s="332">
        <v>-45</v>
      </c>
    </row>
    <row r="59" spans="1:14" x14ac:dyDescent="0.15">
      <c r="A59" s="248"/>
      <c r="B59" s="244"/>
      <c r="C59" s="244"/>
      <c r="D59" s="244"/>
      <c r="E59" s="244"/>
      <c r="F59" s="244"/>
      <c r="G59" s="310" t="s">
        <v>526</v>
      </c>
      <c r="H59" s="311"/>
      <c r="I59" s="319">
        <v>1655624</v>
      </c>
      <c r="J59" s="320">
        <v>65846</v>
      </c>
      <c r="K59" s="321">
        <v>-2.8</v>
      </c>
      <c r="L59" s="322">
        <v>85459</v>
      </c>
      <c r="M59" s="323">
        <v>-19.8</v>
      </c>
      <c r="N59" s="324">
        <v>17</v>
      </c>
    </row>
    <row r="60" spans="1:14" x14ac:dyDescent="0.15">
      <c r="A60" s="248"/>
      <c r="B60" s="244"/>
      <c r="C60" s="244"/>
      <c r="D60" s="244"/>
      <c r="E60" s="244"/>
      <c r="F60" s="244"/>
      <c r="G60" s="325"/>
      <c r="H60" s="326" t="s">
        <v>522</v>
      </c>
      <c r="I60" s="333">
        <v>977327</v>
      </c>
      <c r="J60" s="328">
        <v>38869</v>
      </c>
      <c r="K60" s="329">
        <v>-12</v>
      </c>
      <c r="L60" s="330">
        <v>44378</v>
      </c>
      <c r="M60" s="331">
        <v>-2.6</v>
      </c>
      <c r="N60" s="332">
        <v>-9.4</v>
      </c>
    </row>
    <row r="61" spans="1:14" x14ac:dyDescent="0.15">
      <c r="A61" s="248"/>
      <c r="B61" s="244"/>
      <c r="C61" s="244"/>
      <c r="D61" s="244"/>
      <c r="E61" s="244"/>
      <c r="F61" s="244"/>
      <c r="G61" s="310" t="s">
        <v>527</v>
      </c>
      <c r="H61" s="334"/>
      <c r="I61" s="335">
        <v>1792293</v>
      </c>
      <c r="J61" s="336">
        <v>69458</v>
      </c>
      <c r="K61" s="337">
        <v>6</v>
      </c>
      <c r="L61" s="338">
        <v>85189</v>
      </c>
      <c r="M61" s="339">
        <v>3.1</v>
      </c>
      <c r="N61" s="324">
        <v>2.9</v>
      </c>
    </row>
    <row r="62" spans="1:14" x14ac:dyDescent="0.15">
      <c r="A62" s="248"/>
      <c r="B62" s="244"/>
      <c r="C62" s="244"/>
      <c r="D62" s="244"/>
      <c r="E62" s="244"/>
      <c r="F62" s="244"/>
      <c r="G62" s="325"/>
      <c r="H62" s="326" t="s">
        <v>522</v>
      </c>
      <c r="I62" s="327">
        <v>1065895</v>
      </c>
      <c r="J62" s="328">
        <v>41335</v>
      </c>
      <c r="K62" s="329">
        <v>5.9</v>
      </c>
      <c r="L62" s="330">
        <v>39613</v>
      </c>
      <c r="M62" s="331">
        <v>3.5</v>
      </c>
      <c r="N62" s="332">
        <v>2.4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69" t="s">
        <v>3</v>
      </c>
      <c r="D47" s="1169"/>
      <c r="E47" s="1170"/>
      <c r="F47" s="11">
        <v>27.15</v>
      </c>
      <c r="G47" s="12">
        <v>34.799999999999997</v>
      </c>
      <c r="H47" s="12">
        <v>41.29</v>
      </c>
      <c r="I47" s="12">
        <v>47.41</v>
      </c>
      <c r="J47" s="13">
        <v>54.31</v>
      </c>
    </row>
    <row r="48" spans="2:10" ht="57.75" customHeight="1" x14ac:dyDescent="0.15">
      <c r="B48" s="14"/>
      <c r="C48" s="1171" t="s">
        <v>4</v>
      </c>
      <c r="D48" s="1171"/>
      <c r="E48" s="1172"/>
      <c r="F48" s="15">
        <v>6.97</v>
      </c>
      <c r="G48" s="16">
        <v>5.13</v>
      </c>
      <c r="H48" s="16">
        <v>4.5599999999999996</v>
      </c>
      <c r="I48" s="16">
        <v>3.99</v>
      </c>
      <c r="J48" s="17">
        <v>6.1</v>
      </c>
    </row>
    <row r="49" spans="2:10" ht="57.75" customHeight="1" thickBot="1" x14ac:dyDescent="0.2">
      <c r="B49" s="18"/>
      <c r="C49" s="1173" t="s">
        <v>5</v>
      </c>
      <c r="D49" s="1173"/>
      <c r="E49" s="1174"/>
      <c r="F49" s="19">
        <v>9.6199999999999992</v>
      </c>
      <c r="G49" s="20">
        <v>5.13</v>
      </c>
      <c r="H49" s="20">
        <v>6.29</v>
      </c>
      <c r="I49" s="20">
        <v>5.34</v>
      </c>
      <c r="J49" s="21">
        <v>9.08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2017-03-28T05:40:07Z</cp:lastPrinted>
  <dcterms:created xsi:type="dcterms:W3CDTF">2017-02-15T21:41:33Z</dcterms:created>
  <dcterms:modified xsi:type="dcterms:W3CDTF">2017-05-15T08:29:19Z</dcterms:modified>
  <cp:category/>
</cp:coreProperties>
</file>