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20535" windowHeight="466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Q102" i="11" l="1"/>
  <c r="DL102" i="11"/>
  <c r="DG102" i="11"/>
  <c r="DB102" i="11"/>
  <c r="CW102" i="11"/>
  <c r="CR102" i="11"/>
  <c r="AU88" i="11"/>
  <c r="AP88" i="11"/>
  <c r="AF88" i="11"/>
  <c r="AU63" i="11"/>
  <c r="AP63" i="11"/>
  <c r="BG38" i="9"/>
  <c r="BG37" i="9"/>
  <c r="BG36" i="9"/>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AM38" i="9"/>
  <c r="U38" i="9"/>
  <c r="C38" i="9"/>
  <c r="AM37" i="9"/>
  <c r="C37" i="9"/>
  <c r="AM36" i="9"/>
  <c r="AM35" i="9"/>
  <c r="C34" i="9"/>
  <c r="C35" i="9" s="1"/>
  <c r="C36" i="9" l="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 r="BE38" i="9" s="1"/>
  <c r="CO34" i="9" l="1"/>
  <c r="CO35" i="9" s="1"/>
  <c r="CO36" i="9" s="1"/>
  <c r="CO37" i="9" s="1"/>
  <c r="CO38" i="9" s="1"/>
  <c r="BW34" i="9"/>
  <c r="BW35" i="9" s="1"/>
  <c r="BW36" i="9" s="1"/>
  <c r="BW37" i="9" s="1"/>
</calcChain>
</file>

<file path=xl/sharedStrings.xml><?xml version="1.0" encoding="utf-8"?>
<sst xmlns="http://schemas.openxmlformats.org/spreadsheetml/2006/main" count="956" uniqueCount="551">
  <si>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</si>
  <si>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</si>
  <si>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</si>
  <si>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</si>
  <si>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</si>
  <si>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</si>
  <si>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</si>
  <si>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</si>
  <si>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</si>
  <si>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</si>
  <si>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</si>
  <si>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</si>
  <si>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</si>
  <si>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</si>
  <si>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</si>
  <si>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</si>
  <si>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</si>
  <si>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</si>
  <si>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</si>
  <si>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</si>
  <si>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</si>
  <si>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</si>
  <si>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</si>
  <si>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</si>
  <si>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</si>
  <si>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</si>
  <si>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</si>
  <si>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</si>
  <si>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</si>
  <si>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</si>
  <si>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</si>
  <si>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</si>
  <si>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</si>
  <si>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</si>
  <si>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</si>
  <si>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</si>
  <si>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</si>
  <si>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</si>
  <si>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</si>
  <si>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</si>
  <si>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</si>
  <si>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</si>
  <si>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</si>
  <si>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</si>
  <si>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</si>
  <si>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</si>
  <si>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</si>
  <si>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</si>
  <si>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</si>
  <si>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</si>
  <si>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</si>
  <si>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</si>
  <si>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</si>
  <si>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</si>
  <si>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</si>
  <si>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</si>
  <si>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</si>
  <si>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</si>
  <si>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</si>
  <si>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</si>
  <si>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</si>
  <si>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</si>
  <si>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</si>
  <si>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</si>
  <si>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</si>
  <si>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</si>
  <si>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</si>
  <si>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</si>
  <si>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</si>
  <si>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</si>
  <si>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</si>
  <si>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</si>
  <si>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</si>
  <si>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</si>
  <si>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</si>
  <si>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</si>
  <si>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</si>
  <si>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</si>
  <si>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</si>
  <si>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</si>
  <si>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</si>
  <si>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</si>
  <si>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安芸高田市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</si>
  <si>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</si>
  <si>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</si>
  <si>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</si>
  <si>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</si>
  <si>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</si>
  <si>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</si>
  <si>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</si>
  <si>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</si>
  <si>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</si>
  <si>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</si>
  <si>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</si>
  <si>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</si>
  <si>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</si>
  <si>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</si>
  <si>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</si>
  <si>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</si>
  <si>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</si>
  <si>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</si>
  <si>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</si>
  <si>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</si>
  <si>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</si>
  <si>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</si>
  <si>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</si>
  <si>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</si>
  <si>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</si>
  <si>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</si>
  <si>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-4.9</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</si>
  <si>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</si>
  <si>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</si>
  <si>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</si>
  <si>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</si>
  <si>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</si>
  <si>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</si>
  <si>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</si>
  <si>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</si>
  <si>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</si>
  <si>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</si>
  <si>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</si>
  <si>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</si>
  <si>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</si>
  <si>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</si>
  <si>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</si>
  <si>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</si>
  <si>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</si>
  <si>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</si>
  <si>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</si>
  <si>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</si>
  <si>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</si>
  <si>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</si>
  <si>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</si>
  <si>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</si>
  <si>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</si>
  <si>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</si>
  <si>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</si>
  <si>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</si>
  <si>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-0.9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</si>
  <si>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</si>
  <si>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</si>
  <si>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</si>
  <si>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</si>
  <si>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</si>
  <si>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</si>
  <si>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</si>
  <si>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</si>
  <si>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</si>
  <si>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</si>
  <si>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</si>
  <si>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</si>
  <si>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</si>
  <si>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</si>
  <si>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</si>
  <si>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</si>
  <si>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</si>
  <si>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</si>
  <si>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</si>
  <si>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</si>
  <si>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</si>
  <si>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</si>
  <si>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</si>
  <si>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</si>
  <si>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</si>
  <si>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</si>
  <si>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</si>
  <si>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</si>
  <si>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</si>
  <si>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</si>
  <si>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</si>
  <si>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</si>
  <si>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</si>
  <si>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</si>
  <si>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</si>
  <si>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</si>
  <si>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</si>
  <si>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</si>
  <si>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</si>
  <si>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</si>
  <si>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</si>
  <si>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</si>
  <si>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</si>
  <si>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</si>
  <si>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</si>
  <si>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</si>
  <si>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</si>
  <si>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</si>
  <si>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</si>
  <si>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</si>
  <si>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</si>
  <si>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</si>
  <si>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</si>
  <si>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</si>
  <si>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</si>
  <si>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</si>
  <si>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</si>
  <si>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広島県安芸高田市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</si>
  <si>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</si>
  <si>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</si>
  <si>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</si>
  <si>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</si>
  <si>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</si>
  <si>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</si>
  <si>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</si>
  <si>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</si>
  <si>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</si>
  <si>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</si>
  <si>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</si>
  <si>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</si>
  <si>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</si>
  <si>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</si>
  <si>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</si>
  <si>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</si>
  <si>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</si>
  <si>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</si>
  <si>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</si>
  <si>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</si>
  <si>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</si>
  <si>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</si>
  <si>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</si>
  <si>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</si>
  <si>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</si>
  <si>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</si>
  <si>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</si>
  <si>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</si>
  <si>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</si>
  <si>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</si>
  <si>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</si>
  <si>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</si>
  <si>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</si>
  <si>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</si>
  <si>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</si>
  <si>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</si>
  <si>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</si>
  <si>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</si>
  <si>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</si>
  <si>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</si>
  <si>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</si>
  <si>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</si>
  <si>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</si>
  <si>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</si>
  <si>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</si>
  <si>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</si>
  <si>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</si>
  <si>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</si>
  <si>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</si>
  <si>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</si>
  <si>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</si>
  <si>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</si>
  <si>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</si>
  <si>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</si>
  <si>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</si>
  <si>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</si>
  <si>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</si>
  <si>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</si>
  <si>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</si>
  <si>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</si>
  <si>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</si>
  <si>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</si>
  <si>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</si>
  <si>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</si>
  <si>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</si>
  <si>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</si>
  <si>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</si>
  <si>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</si>
  <si>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</si>
  <si>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</si>
  <si>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</si>
  <si>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</si>
  <si>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</si>
  <si>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</si>
  <si>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</si>
  <si>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</si>
  <si>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</si>
  <si>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</si>
  <si>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</si>
  <si>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</si>
  <si>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</si>
  <si>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</si>
  <si>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</si>
  <si>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</si>
  <si>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</si>
  <si>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</si>
  <si>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</si>
  <si>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</si>
  <si>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</si>
  <si>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</si>
  <si>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</si>
  <si>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</si>
  <si>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</si>
  <si>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</si>
  <si>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</si>
  <si>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</si>
  <si>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</si>
  <si>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</si>
  <si>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</si>
  <si>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</si>
  <si>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</si>
  <si>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</si>
  <si>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</si>
  <si>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</si>
  <si>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</si>
  <si>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</si>
  <si>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</si>
  <si>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</si>
  <si>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</si>
  <si>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</si>
  <si>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</si>
  <si>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</si>
  <si>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</si>
  <si>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</si>
  <si>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</si>
  <si>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</si>
  <si>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</si>
  <si>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</si>
  <si>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</si>
  <si>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</si>
  <si>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</si>
  <si>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</si>
  <si>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</si>
  <si>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</si>
  <si>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</si>
  <si>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</si>
  <si>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</si>
  <si>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</si>
  <si>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</si>
  <si>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</si>
  <si>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</si>
  <si>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</si>
  <si>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</si>
  <si>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</si>
  <si>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</si>
  <si>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</si>
  <si>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</si>
  <si>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</si>
  <si>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</si>
  <si>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</si>
  <si>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</si>
  <si>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</si>
  <si>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</si>
  <si>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</si>
  <si>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</si>
  <si>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</si>
  <si>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</si>
  <si>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</si>
  <si>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</si>
  <si>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広島県安芸高田市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</si>
  <si>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</si>
  <si>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</si>
  <si>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</si>
  <si>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</si>
  <si>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</si>
  <si>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</si>
  <si>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</si>
  <si>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</si>
  <si>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</si>
  <si>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</si>
  <si>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</si>
  <si>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</si>
  <si>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</si>
  <si>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</si>
  <si>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</si>
  <si>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</si>
  <si>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</si>
  <si>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</si>
  <si>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</si>
  <si>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</si>
  <si>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コミュニティ・プラント整備事業特別会計</t>
    <phoneticPr fontId="5"/>
  </si>
  <si>
    <t>飲料水供給事業特別会計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</si>
  <si>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</si>
  <si>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</si>
  <si>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</si>
  <si>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</si>
  <si>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</si>
  <si>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</si>
  <si>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</si>
  <si>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</si>
  <si>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</si>
  <si>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</si>
  <si>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</si>
  <si>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</si>
  <si>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</si>
  <si>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</si>
  <si>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</si>
  <si>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</si>
  <si>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介護サービス特別会計</t>
    <phoneticPr fontId="5"/>
  </si>
  <si>
    <t>水道事業会計</t>
    <phoneticPr fontId="5"/>
  </si>
  <si>
    <t>法適用企業</t>
    <phoneticPr fontId="5"/>
  </si>
  <si>
    <t>公共下水道事業特別会計</t>
    <phoneticPr fontId="5"/>
  </si>
  <si>
    <t>法非適用企業</t>
    <phoneticPr fontId="5"/>
  </si>
  <si>
    <t>特定環境保全公共下水道事業特別会計</t>
    <phoneticPr fontId="5"/>
  </si>
  <si>
    <t>農業集落排水事業特別会計</t>
    <phoneticPr fontId="5"/>
  </si>
  <si>
    <t>浄化槽整備事業特別会計</t>
    <phoneticPr fontId="5"/>
  </si>
  <si>
    <t>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</si>
  <si>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</si>
  <si>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</si>
  <si>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</si>
  <si>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</si>
  <si>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</si>
  <si>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</si>
  <si>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</si>
  <si>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</si>
  <si>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</si>
  <si>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</si>
  <si>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</si>
  <si>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</si>
  <si>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</si>
  <si>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</si>
  <si>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</si>
  <si>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</si>
  <si>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</si>
  <si>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</si>
  <si>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</si>
  <si>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</si>
  <si>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</si>
  <si>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</si>
  <si>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</si>
  <si>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</si>
  <si>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</si>
  <si>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</si>
  <si>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</si>
  <si>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</si>
  <si>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</si>
  <si>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</si>
  <si>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</si>
  <si>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</si>
  <si>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</si>
  <si>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</si>
  <si>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</si>
  <si>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</si>
  <si>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</si>
  <si>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</si>
  <si>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</si>
  <si>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</si>
  <si>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</si>
  <si>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</si>
  <si>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</si>
  <si>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</si>
  <si>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</si>
  <si>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</si>
  <si>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</si>
  <si>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</si>
  <si>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</si>
  <si>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</si>
  <si>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</si>
  <si>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</si>
  <si>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</si>
  <si>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</si>
  <si>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</si>
  <si>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</si>
  <si>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</si>
  <si>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</si>
  <si>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</si>
  <si>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</si>
  <si>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</si>
  <si>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</si>
  <si>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</si>
  <si>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</si>
  <si>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</si>
  <si>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</si>
  <si>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</si>
  <si>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</si>
  <si>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</si>
  <si>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</si>
  <si>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</si>
  <si>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</si>
  <si>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</si>
  <si>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</si>
  <si>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</si>
  <si>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</si>
  <si>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</si>
  <si>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</si>
  <si>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</si>
  <si>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</si>
  <si>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</si>
  <si>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</si>
  <si>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</si>
  <si>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</si>
  <si>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</si>
  <si>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</si>
  <si>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</si>
  <si>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</si>
  <si>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</si>
  <si>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</si>
  <si>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</si>
  <si>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</si>
  <si>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</si>
  <si>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</si>
  <si>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</si>
  <si>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</si>
  <si>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</si>
  <si>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</si>
  <si>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</si>
  <si>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</si>
  <si>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</si>
  <si>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</si>
  <si>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</si>
  <si>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</si>
  <si>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</si>
  <si>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</si>
  <si>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</si>
  <si>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</si>
  <si>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</si>
  <si>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</si>
  <si>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</si>
  <si>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</si>
  <si>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</si>
  <si>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</si>
  <si>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</si>
  <si>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</si>
  <si>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</si>
  <si>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</si>
  <si>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</si>
  <si>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</si>
  <si>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</si>
  <si>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</si>
  <si>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</si>
  <si>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</si>
  <si>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</si>
  <si>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</si>
  <si>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</si>
  <si>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</si>
  <si>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</si>
  <si>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</si>
  <si>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</si>
  <si>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</si>
  <si>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</si>
  <si>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</si>
  <si>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国民健康保険特別会計</t>
  </si>
  <si>
    <t>水道事業会計</t>
  </si>
  <si>
    <t>介護保険特別会計</t>
  </si>
  <si>
    <t>後期高齢者医療特別会計</t>
  </si>
  <si>
    <t>介護サービス特別会計</t>
  </si>
  <si>
    <t>簡易水道事業特別会計</t>
  </si>
  <si>
    <t>農業集落排水事業特別会計</t>
  </si>
  <si>
    <t>その他会計（赤字）</t>
  </si>
  <si>
    <t>その他会計（黒字）</t>
  </si>
  <si>
    <t>-</t>
    <phoneticPr fontId="2"/>
  </si>
  <si>
    <t>-</t>
    <phoneticPr fontId="2"/>
  </si>
  <si>
    <t>-</t>
    <phoneticPr fontId="2"/>
  </si>
  <si>
    <t>-</t>
    <phoneticPr fontId="2"/>
  </si>
  <si>
    <t>後期高齢者医療広域連合（一般会計）</t>
    <rPh sb="0" eb="2">
      <t>コウキ</t>
    </rPh>
    <rPh sb="2" eb="4">
      <t>コウレイ</t>
    </rPh>
    <rPh sb="4" eb="5">
      <t>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</si>
  <si>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4">
      <t>コウレイ</t>
    </rPh>
    <rPh sb="4" eb="5">
      <t>シャ</t>
    </rPh>
    <rPh sb="5" eb="7">
      <t>イリョウ</t>
    </rPh>
    <rPh sb="7" eb="9">
      <t>コウイキ</t>
    </rPh>
    <rPh sb="9" eb="11">
      <t>レンゴウ</t>
    </rPh>
    <rPh sb="12" eb="14">
      <t>トクベツ</t>
    </rPh>
    <rPh sb="14" eb="16">
      <t>カイケイ</t>
    </rPh>
    <phoneticPr fontId="2"/>
  </si>
  <si>
    <t>芸北広域環境施設組合</t>
    <rPh sb="0" eb="2">
      <t>ゲイホク</t>
    </rPh>
    <rPh sb="2" eb="4">
      <t>コウイキ</t>
    </rPh>
    <rPh sb="4" eb="6">
      <t>カンキョウ</t>
    </rPh>
    <rPh sb="6" eb="8">
      <t>シセツ</t>
    </rPh>
    <rPh sb="8" eb="10">
      <t>クミアイ</t>
    </rPh>
    <phoneticPr fontId="2"/>
  </si>
  <si>
    <t>広島県市町総合事務組合</t>
    <rPh sb="0" eb="3">
      <t>ヒロシマケン</t>
    </rPh>
    <rPh sb="3" eb="4">
      <t>シ</t>
    </rPh>
    <rPh sb="4" eb="5">
      <t>マチ</t>
    </rPh>
    <rPh sb="5" eb="7">
      <t>ソウゴウ</t>
    </rPh>
    <rPh sb="7" eb="9">
      <t>ジム</t>
    </rPh>
    <rPh sb="9" eb="11">
      <t>クミアイ</t>
    </rPh>
    <phoneticPr fontId="2"/>
  </si>
  <si>
    <t>-</t>
    <phoneticPr fontId="2"/>
  </si>
  <si>
    <t>安芸高田市地域振興事業団</t>
    <rPh sb="0" eb="5">
      <t>アキタカタシ</t>
    </rPh>
    <rPh sb="5" eb="7">
      <t>チイキ</t>
    </rPh>
    <rPh sb="7" eb="9">
      <t>シンコウ</t>
    </rPh>
    <rPh sb="9" eb="12">
      <t>ジギョウダン</t>
    </rPh>
    <phoneticPr fontId="2"/>
  </si>
  <si>
    <t>八千代開発公社</t>
    <rPh sb="0" eb="3">
      <t>ヤチヨ</t>
    </rPh>
    <rPh sb="3" eb="5">
      <t>カイハツ</t>
    </rPh>
    <rPh sb="5" eb="7">
      <t>コウシャ</t>
    </rPh>
    <phoneticPr fontId="2"/>
  </si>
  <si>
    <t>神楽門前湯治村</t>
    <rPh sb="0" eb="2">
      <t>カグラ</t>
    </rPh>
    <rPh sb="2" eb="4">
      <t>モンゼン</t>
    </rPh>
    <rPh sb="4" eb="6">
      <t>トウジ</t>
    </rPh>
    <rPh sb="6" eb="7">
      <t>ムラ</t>
    </rPh>
    <phoneticPr fontId="2"/>
  </si>
  <si>
    <t>こうだ２１</t>
    <phoneticPr fontId="2"/>
  </si>
  <si>
    <t>安芸高田アグリフーズ</t>
    <rPh sb="0" eb="4">
      <t>アキタカタ</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</si>
</sst>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71820</c:v>
                </c:pt>
                <c:pt idx="1">
                  <c:v>193775</c:v>
                </c:pt>
                <c:pt idx="2">
                  <c:v>90003</c:v>
                </c:pt>
                <c:pt idx="3">
                  <c:v>215908</c:v>
                </c:pt>
                <c:pt idx="4">
                  <c:v>117090</c:v>
                </c:pt>
              </c:numCache>
            </c:numRef>
          </c:val>
          <c:smooth val="0"/>
        </c:ser>
        <c:dLbls>
          <c:showLegendKey val="0"/>
          <c:showVal val="0"/>
          <c:showCatName val="0"/>
          <c:showSerName val="0"/>
          <c:showPercent val="0"/>
          <c:showBubbleSize val="0"/>
        </c:dLbls>
        <c:marker val="1"/>
        <c:smooth val="0"/>
        <c:axId val="99109888"/>
        <c:axId val="99128448"/>
      </c:lineChart>
      <c:catAx>
        <c:axId val="991098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128448"/>
        <c:crosses val="autoZero"/>
        <c:auto val="1"/>
        <c:lblAlgn val="ctr"/>
        <c:lblOffset val="100"/>
        <c:tickLblSkip val="1"/>
        <c:tickMarkSkip val="1"/>
        <c:noMultiLvlLbl val="0"/>
      </c:catAx>
      <c:valAx>
        <c:axId val="9912844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27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91098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45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2.0699999999999998</c:v>
                </c:pt>
                <c:pt idx="1">
                  <c:v>4.1900000000000004</c:v>
                </c:pt>
                <c:pt idx="2">
                  <c:v>4.2300000000000004</c:v>
                </c:pt>
                <c:pt idx="3">
                  <c:v>4.79</c:v>
                </c:pt>
                <c:pt idx="4">
                  <c:v>3.77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9.73</c:v>
                </c:pt>
                <c:pt idx="1">
                  <c:v>10.88</c:v>
                </c:pt>
                <c:pt idx="2">
                  <c:v>13.82</c:v>
                </c:pt>
                <c:pt idx="3">
                  <c:v>18.46</c:v>
                </c:pt>
                <c:pt idx="4">
                  <c:v>20.02</c:v>
                </c:pt>
              </c:numCache>
            </c:numRef>
          </c:val>
        </c:ser>
        <c:dLbls>
          <c:showLegendKey val="0"/>
          <c:showVal val="0"/>
          <c:showCatName val="0"/>
          <c:showSerName val="0"/>
          <c:showPercent val="0"/>
          <c:showBubbleSize val="0"/>
        </c:dLbls>
        <c:gapWidth val="250"/>
        <c:overlap val="100"/>
        <c:axId val="100899456"/>
        <c:axId val="1009098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2.96</c:v>
                </c:pt>
                <c:pt idx="1">
                  <c:v>2.84</c:v>
                </c:pt>
                <c:pt idx="2">
                  <c:v>0.36</c:v>
                </c:pt>
                <c:pt idx="3">
                  <c:v>2.5499999999999998</c:v>
                </c:pt>
                <c:pt idx="4">
                  <c:v>1.55</c:v>
                </c:pt>
              </c:numCache>
            </c:numRef>
          </c:val>
          <c:smooth val="0"/>
        </c:ser>
        <c:dLbls>
          <c:showLegendKey val="0"/>
          <c:showVal val="0"/>
          <c:showCatName val="0"/>
          <c:showSerName val="0"/>
          <c:showPercent val="0"/>
          <c:showBubbleSize val="0"/>
        </c:dLbls>
        <c:marker val="1"/>
        <c:smooth val="0"/>
        <c:axId val="100899456"/>
        <c:axId val="100909824"/>
      </c:lineChart>
      <c:catAx>
        <c:axId val="100899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0909824"/>
        <c:crosses val="autoZero"/>
        <c:auto val="1"/>
        <c:lblAlgn val="ctr"/>
        <c:lblOffset val="100"/>
        <c:tickLblSkip val="1"/>
        <c:tickMarkSkip val="1"/>
        <c:noMultiLvlLbl val="0"/>
      </c:catAx>
      <c:valAx>
        <c:axId val="1009098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99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57"/>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c:v>
                </c:pt>
                <c:pt idx="4">
                  <c:v>#N/A</c:v>
                </c:pt>
                <c:pt idx="5">
                  <c:v>0</c:v>
                </c:pt>
                <c:pt idx="6">
                  <c:v>#N/A</c:v>
                </c:pt>
                <c:pt idx="7">
                  <c:v>0</c:v>
                </c:pt>
                <c:pt idx="8">
                  <c:v>#N/A</c:v>
                </c:pt>
                <c:pt idx="9">
                  <c:v>0.01</c:v>
                </c:pt>
              </c:numCache>
            </c:numRef>
          </c:val>
        </c:ser>
        <c:ser>
          <c:idx val="4"/>
          <c:order val="4"/>
          <c:tx>
            <c:strRef>
              <c:f>データシート!$A$31</c:f>
              <c:strCache>
                <c:ptCount val="1"/>
                <c:pt idx="0">
                  <c:v>介護サービス特別会計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0.01</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0.06</c:v>
                </c:pt>
                <c:pt idx="2">
                  <c:v>#N/A</c:v>
                </c:pt>
                <c:pt idx="3">
                  <c:v>0.05</c:v>
                </c:pt>
                <c:pt idx="4">
                  <c:v>#N/A</c:v>
                </c:pt>
                <c:pt idx="5">
                  <c:v>0.06</c:v>
                </c:pt>
                <c:pt idx="6">
                  <c:v>#N/A</c:v>
                </c:pt>
                <c:pt idx="7">
                  <c:v>0.06</c:v>
                </c:pt>
                <c:pt idx="8">
                  <c:v>#N/A</c:v>
                </c:pt>
                <c:pt idx="9">
                  <c:v>0.06</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0.31</c:v>
                </c:pt>
                <c:pt idx="2">
                  <c:v>#N/A</c:v>
                </c:pt>
                <c:pt idx="3">
                  <c:v>0.22</c:v>
                </c:pt>
                <c:pt idx="4">
                  <c:v>#N/A</c:v>
                </c:pt>
                <c:pt idx="5">
                  <c:v>0.09</c:v>
                </c:pt>
                <c:pt idx="6">
                  <c:v>#N/A</c:v>
                </c:pt>
                <c:pt idx="7">
                  <c:v>0.28000000000000003</c:v>
                </c:pt>
                <c:pt idx="8">
                  <c:v>#N/A</c:v>
                </c:pt>
                <c:pt idx="9">
                  <c:v>0.32</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1.64</c:v>
                </c:pt>
                <c:pt idx="2">
                  <c:v>#N/A</c:v>
                </c:pt>
                <c:pt idx="3">
                  <c:v>1.67</c:v>
                </c:pt>
                <c:pt idx="4">
                  <c:v>#N/A</c:v>
                </c:pt>
                <c:pt idx="5">
                  <c:v>1.71</c:v>
                </c:pt>
                <c:pt idx="6">
                  <c:v>#N/A</c:v>
                </c:pt>
                <c:pt idx="7">
                  <c:v>1.87</c:v>
                </c:pt>
                <c:pt idx="8">
                  <c:v>#N/A</c:v>
                </c:pt>
                <c:pt idx="9">
                  <c:v>1.84</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0.53</c:v>
                </c:pt>
                <c:pt idx="2">
                  <c:v>#N/A</c:v>
                </c:pt>
                <c:pt idx="3">
                  <c:v>2.04</c:v>
                </c:pt>
                <c:pt idx="4">
                  <c:v>#N/A</c:v>
                </c:pt>
                <c:pt idx="5">
                  <c:v>4.03</c:v>
                </c:pt>
                <c:pt idx="6">
                  <c:v>#N/A</c:v>
                </c:pt>
                <c:pt idx="7">
                  <c:v>4.91</c:v>
                </c:pt>
                <c:pt idx="8">
                  <c:v>#N/A</c:v>
                </c:pt>
                <c:pt idx="9">
                  <c:v>3.3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2.0699999999999998</c:v>
                </c:pt>
                <c:pt idx="2">
                  <c:v>#N/A</c:v>
                </c:pt>
                <c:pt idx="3">
                  <c:v>4.18</c:v>
                </c:pt>
                <c:pt idx="4">
                  <c:v>#N/A</c:v>
                </c:pt>
                <c:pt idx="5">
                  <c:v>4.2300000000000004</c:v>
                </c:pt>
                <c:pt idx="6">
                  <c:v>#N/A</c:v>
                </c:pt>
                <c:pt idx="7">
                  <c:v>4.79</c:v>
                </c:pt>
                <c:pt idx="8">
                  <c:v>#N/A</c:v>
                </c:pt>
                <c:pt idx="9">
                  <c:v>3.77</c:v>
                </c:pt>
              </c:numCache>
            </c:numRef>
          </c:val>
        </c:ser>
        <c:dLbls>
          <c:showLegendKey val="0"/>
          <c:showVal val="0"/>
          <c:showCatName val="0"/>
          <c:showSerName val="0"/>
          <c:showPercent val="0"/>
          <c:showBubbleSize val="0"/>
        </c:dLbls>
        <c:gapWidth val="150"/>
        <c:overlap val="100"/>
        <c:axId val="101647104"/>
        <c:axId val="101648640"/>
      </c:barChart>
      <c:catAx>
        <c:axId val="1016471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1648640"/>
        <c:crosses val="autoZero"/>
        <c:auto val="1"/>
        <c:lblAlgn val="ctr"/>
        <c:lblOffset val="100"/>
        <c:tickLblSkip val="1"/>
        <c:tickMarkSkip val="1"/>
        <c:noMultiLvlLbl val="0"/>
      </c:catAx>
      <c:valAx>
        <c:axId val="101648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64710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45E-2"/>
          <c:y val="8.7976539589442848E-2"/>
          <c:w val="0.90356317136844155"/>
          <c:h val="0.6392961876832855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2894</c:v>
                </c:pt>
                <c:pt idx="5">
                  <c:v>3007</c:v>
                </c:pt>
                <c:pt idx="8">
                  <c:v>2965</c:v>
                </c:pt>
                <c:pt idx="11">
                  <c:v>2946</c:v>
                </c:pt>
                <c:pt idx="14">
                  <c:v>2883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9</c:v>
                </c:pt>
                <c:pt idx="3">
                  <c:v>8</c:v>
                </c:pt>
                <c:pt idx="6">
                  <c:v>8</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95</c:v>
                </c:pt>
                <c:pt idx="3">
                  <c:v>27</c:v>
                </c:pt>
                <c:pt idx="6">
                  <c:v>0</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563</c:v>
                </c:pt>
                <c:pt idx="3">
                  <c:v>587</c:v>
                </c:pt>
                <c:pt idx="6">
                  <c:v>571</c:v>
                </c:pt>
                <c:pt idx="9">
                  <c:v>589</c:v>
                </c:pt>
                <c:pt idx="12">
                  <c:v>605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4213</c:v>
                </c:pt>
                <c:pt idx="3">
                  <c:v>4255</c:v>
                </c:pt>
                <c:pt idx="6">
                  <c:v>4157</c:v>
                </c:pt>
                <c:pt idx="9">
                  <c:v>3991</c:v>
                </c:pt>
                <c:pt idx="12">
                  <c:v>3829</c:v>
                </c:pt>
              </c:numCache>
            </c:numRef>
          </c:val>
        </c:ser>
        <c:dLbls>
          <c:showLegendKey val="0"/>
          <c:showVal val="0"/>
          <c:showCatName val="0"/>
          <c:showSerName val="0"/>
          <c:showPercent val="0"/>
          <c:showBubbleSize val="0"/>
        </c:dLbls>
        <c:gapWidth val="100"/>
        <c:overlap val="100"/>
        <c:axId val="102002688"/>
        <c:axId val="1020046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1986</c:v>
                </c:pt>
                <c:pt idx="2">
                  <c:v>#N/A</c:v>
                </c:pt>
                <c:pt idx="3">
                  <c:v>#N/A</c:v>
                </c:pt>
                <c:pt idx="4">
                  <c:v>1870</c:v>
                </c:pt>
                <c:pt idx="5">
                  <c:v>#N/A</c:v>
                </c:pt>
                <c:pt idx="6">
                  <c:v>#N/A</c:v>
                </c:pt>
                <c:pt idx="7">
                  <c:v>1771</c:v>
                </c:pt>
                <c:pt idx="8">
                  <c:v>#N/A</c:v>
                </c:pt>
                <c:pt idx="9">
                  <c:v>#N/A</c:v>
                </c:pt>
                <c:pt idx="10">
                  <c:v>1641</c:v>
                </c:pt>
                <c:pt idx="11">
                  <c:v>#N/A</c:v>
                </c:pt>
                <c:pt idx="12">
                  <c:v>#N/A</c:v>
                </c:pt>
                <c:pt idx="13">
                  <c:v>1558</c:v>
                </c:pt>
                <c:pt idx="14">
                  <c:v>#N/A</c:v>
                </c:pt>
              </c:numCache>
            </c:numRef>
          </c:val>
          <c:smooth val="0"/>
        </c:ser>
        <c:dLbls>
          <c:showLegendKey val="0"/>
          <c:showVal val="0"/>
          <c:showCatName val="0"/>
          <c:showSerName val="0"/>
          <c:showPercent val="0"/>
          <c:showBubbleSize val="0"/>
        </c:dLbls>
        <c:marker val="1"/>
        <c:smooth val="0"/>
        <c:axId val="102002688"/>
        <c:axId val="102004608"/>
      </c:lineChart>
      <c:catAx>
        <c:axId val="1020026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004608"/>
        <c:crosses val="autoZero"/>
        <c:auto val="1"/>
        <c:lblAlgn val="ctr"/>
        <c:lblOffset val="100"/>
        <c:tickLblSkip val="1"/>
        <c:tickMarkSkip val="1"/>
        <c:noMultiLvlLbl val="0"/>
      </c:catAx>
      <c:valAx>
        <c:axId val="102004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0026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95"/>
          <c:h val="0.58918212773855339"/>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28270</c:v>
                </c:pt>
                <c:pt idx="5">
                  <c:v>29156</c:v>
                </c:pt>
                <c:pt idx="8">
                  <c:v>28886</c:v>
                </c:pt>
                <c:pt idx="11">
                  <c:v>31155</c:v>
                </c:pt>
                <c:pt idx="14">
                  <c:v>31088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434</c:v>
                </c:pt>
                <c:pt idx="5">
                  <c:v>392</c:v>
                </c:pt>
                <c:pt idx="8">
                  <c:v>372</c:v>
                </c:pt>
                <c:pt idx="11">
                  <c:v>326</c:v>
                </c:pt>
                <c:pt idx="14">
                  <c:v>285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3324</c:v>
                </c:pt>
                <c:pt idx="5">
                  <c:v>3044</c:v>
                </c:pt>
                <c:pt idx="8">
                  <c:v>3299</c:v>
                </c:pt>
                <c:pt idx="11">
                  <c:v>4142</c:v>
                </c:pt>
                <c:pt idx="14">
                  <c:v>5060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190</c:v>
                </c:pt>
                <c:pt idx="3">
                  <c:v>176</c:v>
                </c:pt>
                <c:pt idx="6">
                  <c:v>222</c:v>
                </c:pt>
                <c:pt idx="9">
                  <c:v>116</c:v>
                </c:pt>
                <c:pt idx="12">
                  <c:v>101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4456</c:v>
                </c:pt>
                <c:pt idx="3">
                  <c:v>4641</c:v>
                </c:pt>
                <c:pt idx="6">
                  <c:v>4480</c:v>
                </c:pt>
                <c:pt idx="9">
                  <c:v>4370</c:v>
                </c:pt>
                <c:pt idx="12">
                  <c:v>4147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29</c:v>
                </c:pt>
                <c:pt idx="3">
                  <c:v>3</c:v>
                </c:pt>
                <c:pt idx="6">
                  <c:v>3</c:v>
                </c:pt>
                <c:pt idx="9">
                  <c:v>2</c:v>
                </c:pt>
                <c:pt idx="12">
                  <c:v>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11857</c:v>
                </c:pt>
                <c:pt idx="3">
                  <c:v>11642</c:v>
                </c:pt>
                <c:pt idx="6">
                  <c:v>11233</c:v>
                </c:pt>
                <c:pt idx="9">
                  <c:v>11009</c:v>
                </c:pt>
                <c:pt idx="12">
                  <c:v>10805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c:v>
                </c:pt>
                <c:pt idx="3">
                  <c:v>14</c:v>
                </c:pt>
                <c:pt idx="6">
                  <c:v>9</c:v>
                </c:pt>
                <c:pt idx="9">
                  <c:v>5</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33512</c:v>
                </c:pt>
                <c:pt idx="3">
                  <c:v>33872</c:v>
                </c:pt>
                <c:pt idx="6">
                  <c:v>32786</c:v>
                </c:pt>
                <c:pt idx="9">
                  <c:v>35411</c:v>
                </c:pt>
                <c:pt idx="12">
                  <c:v>35258</c:v>
                </c:pt>
              </c:numCache>
            </c:numRef>
          </c:val>
        </c:ser>
        <c:dLbls>
          <c:showLegendKey val="0"/>
          <c:showVal val="0"/>
          <c:showCatName val="0"/>
          <c:showSerName val="0"/>
          <c:showPercent val="0"/>
          <c:showBubbleSize val="0"/>
        </c:dLbls>
        <c:gapWidth val="100"/>
        <c:overlap val="100"/>
        <c:axId val="102906112"/>
        <c:axId val="102916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18037</c:v>
                </c:pt>
                <c:pt idx="2">
                  <c:v>#N/A</c:v>
                </c:pt>
                <c:pt idx="3">
                  <c:v>#N/A</c:v>
                </c:pt>
                <c:pt idx="4">
                  <c:v>17756</c:v>
                </c:pt>
                <c:pt idx="5">
                  <c:v>#N/A</c:v>
                </c:pt>
                <c:pt idx="6">
                  <c:v>#N/A</c:v>
                </c:pt>
                <c:pt idx="7">
                  <c:v>16175</c:v>
                </c:pt>
                <c:pt idx="8">
                  <c:v>#N/A</c:v>
                </c:pt>
                <c:pt idx="9">
                  <c:v>#N/A</c:v>
                </c:pt>
                <c:pt idx="10">
                  <c:v>15290</c:v>
                </c:pt>
                <c:pt idx="11">
                  <c:v>#N/A</c:v>
                </c:pt>
                <c:pt idx="12">
                  <c:v>#N/A</c:v>
                </c:pt>
                <c:pt idx="13">
                  <c:v>13880</c:v>
                </c:pt>
                <c:pt idx="14">
                  <c:v>#N/A</c:v>
                </c:pt>
              </c:numCache>
            </c:numRef>
          </c:val>
          <c:smooth val="0"/>
        </c:ser>
        <c:dLbls>
          <c:showLegendKey val="0"/>
          <c:showVal val="0"/>
          <c:showCatName val="0"/>
          <c:showSerName val="0"/>
          <c:showPercent val="0"/>
          <c:showBubbleSize val="0"/>
        </c:dLbls>
        <c:marker val="1"/>
        <c:smooth val="0"/>
        <c:axId val="102906112"/>
        <c:axId val="102916480"/>
      </c:lineChart>
      <c:catAx>
        <c:axId val="102906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916480"/>
        <c:crosses val="autoZero"/>
        <c:auto val="1"/>
        <c:lblAlgn val="ctr"/>
        <c:lblOffset val="100"/>
        <c:tickLblSkip val="1"/>
        <c:tickMarkSkip val="1"/>
        <c:noMultiLvlLbl val="0"/>
      </c:catAx>
      <c:valAx>
        <c:axId val="102916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906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広島県安芸高田市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30,991
30,434
537.79
22,923,236
22,187,595
538,490
14,294,504
33,288,253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14.3
120.9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人口減少・少子高齢化に加え、長引く不況による税の減収等により、財政基盤は脆弱で、財政力指数は</a:t>
          </a:r>
          <a:r>
            <a:rPr kumimoji="1" lang="en-US" altLang="ja-JP" sz="1400">
              <a:latin typeface="ＭＳ Ｐゴシック"/>
            </a:rPr>
            <a:t>0.32</a:t>
          </a:r>
          <a:r>
            <a:rPr kumimoji="1" lang="ja-JP" altLang="en-US" sz="1400">
              <a:latin typeface="ＭＳ Ｐゴシック"/>
            </a:rPr>
            <a:t>と類似団体平均と比較しても下回っている。職員数の適正化、適正な事業評価による事業費の抑制等歳出を見直し、市税徴収率の向上、使用料の見直し、未利用財産の売払い等自主財源の拡充に努め、更なる行政の効率化と財政の健全化を図り、財政基盤の強化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8" name="直線コネクタ 67"/>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155575</xdr:rowOff>
    </xdr:from>
    <xdr:to>
      <xdr:col>6</xdr:col>
      <xdr:colOff>0</xdr:colOff>
      <xdr:row>44</xdr:row>
      <xdr:rowOff>4233</xdr:rowOff>
    </xdr:to>
    <xdr:cxnSp macro="">
      <xdr:nvCxnSpPr>
        <xdr:cNvPr id="71" name="直線コネクタ 70"/>
        <xdr:cNvCxnSpPr/>
      </xdr:nvCxnSpPr>
      <xdr:spPr>
        <a:xfrm>
          <a:off x="3225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135467</xdr:rowOff>
    </xdr:from>
    <xdr:to>
      <xdr:col>4</xdr:col>
      <xdr:colOff>482600</xdr:colOff>
      <xdr:row>43</xdr:row>
      <xdr:rowOff>155575</xdr:rowOff>
    </xdr:to>
    <xdr:cxnSp macro="">
      <xdr:nvCxnSpPr>
        <xdr:cNvPr id="74" name="直線コネクタ 73"/>
        <xdr:cNvCxnSpPr/>
      </xdr:nvCxnSpPr>
      <xdr:spPr>
        <a:xfrm>
          <a:off x="2336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75142</xdr:rowOff>
    </xdr:from>
    <xdr:to>
      <xdr:col>3</xdr:col>
      <xdr:colOff>279400</xdr:colOff>
      <xdr:row>43</xdr:row>
      <xdr:rowOff>135467</xdr:rowOff>
    </xdr:to>
    <xdr:cxnSp macro="">
      <xdr:nvCxnSpPr>
        <xdr:cNvPr id="77" name="直線コネクタ 76"/>
        <xdr:cNvCxnSpPr/>
      </xdr:nvCxnSpPr>
      <xdr:spPr>
        <a:xfrm>
          <a:off x="1447800" y="7447492"/>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146702</xdr:rowOff>
    </xdr:from>
    <xdr:ext cx="762000" cy="259045"/>
    <xdr:sp macro="" textlink="">
      <xdr:nvSpPr>
        <xdr:cNvPr id="79" name="テキスト ボックス 78"/>
        <xdr:cNvSpPr txBox="1"/>
      </xdr:nvSpPr>
      <xdr:spPr>
        <a:xfrm>
          <a:off x="1955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0" name="フローチャート : 判断 79"/>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86377</xdr:rowOff>
    </xdr:from>
    <xdr:ext cx="762000" cy="259045"/>
    <xdr:sp macro="" textlink="">
      <xdr:nvSpPr>
        <xdr:cNvPr id="81" name="テキスト ボックス 80"/>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8"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104775</xdr:rowOff>
    </xdr:from>
    <xdr:to>
      <xdr:col>4</xdr:col>
      <xdr:colOff>533400</xdr:colOff>
      <xdr:row>44</xdr:row>
      <xdr:rowOff>34925</xdr:rowOff>
    </xdr:to>
    <xdr:sp macro="" textlink="">
      <xdr:nvSpPr>
        <xdr:cNvPr id="91" name="円/楕円 90"/>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19702</xdr:rowOff>
    </xdr:from>
    <xdr:ext cx="762000" cy="259045"/>
    <xdr:sp macro="" textlink="">
      <xdr:nvSpPr>
        <xdr:cNvPr id="92" name="テキスト ボックス 91"/>
        <xdr:cNvSpPr txBox="1"/>
      </xdr:nvSpPr>
      <xdr:spPr>
        <a:xfrm>
          <a:off x="2844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84667</xdr:rowOff>
    </xdr:from>
    <xdr:to>
      <xdr:col>3</xdr:col>
      <xdr:colOff>330200</xdr:colOff>
      <xdr:row>44</xdr:row>
      <xdr:rowOff>14817</xdr:rowOff>
    </xdr:to>
    <xdr:sp macro="" textlink="">
      <xdr:nvSpPr>
        <xdr:cNvPr id="93" name="円/楕円 92"/>
        <xdr:cNvSpPr/>
      </xdr:nvSpPr>
      <xdr:spPr>
        <a:xfrm>
          <a:off x="2286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171044</xdr:rowOff>
    </xdr:from>
    <xdr:ext cx="762000" cy="259045"/>
    <xdr:sp macro="" textlink="">
      <xdr:nvSpPr>
        <xdr:cNvPr id="94" name="テキスト ボックス 93"/>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24342</xdr:rowOff>
    </xdr:from>
    <xdr:to>
      <xdr:col>2</xdr:col>
      <xdr:colOff>127000</xdr:colOff>
      <xdr:row>43</xdr:row>
      <xdr:rowOff>125942</xdr:rowOff>
    </xdr:to>
    <xdr:sp macro="" textlink="">
      <xdr:nvSpPr>
        <xdr:cNvPr id="95" name="円/楕円 94"/>
        <xdr:cNvSpPr/>
      </xdr:nvSpPr>
      <xdr:spPr>
        <a:xfrm>
          <a:off x="1397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110719</xdr:rowOff>
    </xdr:from>
    <xdr:ext cx="762000" cy="259045"/>
    <xdr:sp macro="" textlink="">
      <xdr:nvSpPr>
        <xdr:cNvPr id="96" name="テキスト ボックス 95"/>
        <xdr:cNvSpPr txBox="1"/>
      </xdr:nvSpPr>
      <xdr:spPr>
        <a:xfrm>
          <a:off x="1066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地方交付税や地方譲与税などの歳入経常一般財源が減少したものの、人件費や公債費が減少したことにより、前年度から</a:t>
          </a:r>
          <a:r>
            <a:rPr kumimoji="1" lang="en-US" altLang="ja-JP" sz="1400">
              <a:latin typeface="ＭＳ Ｐゴシック"/>
            </a:rPr>
            <a:t>0.9</a:t>
          </a:r>
          <a:r>
            <a:rPr kumimoji="1" lang="ja-JP" altLang="en-US" sz="1400">
              <a:latin typeface="ＭＳ Ｐゴシック"/>
            </a:rPr>
            <a:t>ポイント下降し</a:t>
          </a:r>
          <a:r>
            <a:rPr kumimoji="1" lang="en-US" altLang="ja-JP" sz="1400">
              <a:latin typeface="ＭＳ Ｐゴシック"/>
            </a:rPr>
            <a:t>88.1%</a:t>
          </a:r>
          <a:r>
            <a:rPr kumimoji="1" lang="ja-JP" altLang="en-US" sz="1400">
              <a:latin typeface="ＭＳ Ｐゴシック"/>
            </a:rPr>
            <a:t>となり、類似団体の平均を下回った。今後、更に交付税の減額が想定されることから、事務事業の見直しに努め経常経費の削減を図る。</a:t>
          </a:r>
          <a:endParaRPr kumimoji="1" lang="en-US" altLang="ja-JP" sz="1400">
            <a:latin typeface="ＭＳ Ｐゴシック"/>
          </a:endParaRPr>
        </a:p>
        <a:p>
          <a:endParaRPr kumimoji="1" lang="en-US" altLang="ja-JP" sz="14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98697</xdr:rowOff>
    </xdr:from>
    <xdr:to>
      <xdr:col>7</xdr:col>
      <xdr:colOff>152400</xdr:colOff>
      <xdr:row>61</xdr:row>
      <xdr:rowOff>129722</xdr:rowOff>
    </xdr:to>
    <xdr:cxnSp macro="">
      <xdr:nvCxnSpPr>
        <xdr:cNvPr id="133" name="直線コネクタ 132"/>
        <xdr:cNvCxnSpPr/>
      </xdr:nvCxnSpPr>
      <xdr:spPr>
        <a:xfrm flipV="1">
          <a:off x="4114800" y="10557147"/>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129722</xdr:rowOff>
    </xdr:from>
    <xdr:to>
      <xdr:col>6</xdr:col>
      <xdr:colOff>0</xdr:colOff>
      <xdr:row>61</xdr:row>
      <xdr:rowOff>143510</xdr:rowOff>
    </xdr:to>
    <xdr:cxnSp macro="">
      <xdr:nvCxnSpPr>
        <xdr:cNvPr id="136" name="直線コネクタ 135"/>
        <xdr:cNvCxnSpPr/>
      </xdr:nvCxnSpPr>
      <xdr:spPr>
        <a:xfrm flipV="1">
          <a:off x="3225800" y="10588172"/>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29754</xdr:rowOff>
    </xdr:from>
    <xdr:to>
      <xdr:col>4</xdr:col>
      <xdr:colOff>482600</xdr:colOff>
      <xdr:row>61</xdr:row>
      <xdr:rowOff>143510</xdr:rowOff>
    </xdr:to>
    <xdr:cxnSp macro="">
      <xdr:nvCxnSpPr>
        <xdr:cNvPr id="139" name="直線コネクタ 138"/>
        <xdr:cNvCxnSpPr/>
      </xdr:nvCxnSpPr>
      <xdr:spPr>
        <a:xfrm>
          <a:off x="2336800" y="10488204"/>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29754</xdr:rowOff>
    </xdr:from>
    <xdr:to>
      <xdr:col>3</xdr:col>
      <xdr:colOff>279400</xdr:colOff>
      <xdr:row>62</xdr:row>
      <xdr:rowOff>6531</xdr:rowOff>
    </xdr:to>
    <xdr:cxnSp macro="">
      <xdr:nvCxnSpPr>
        <xdr:cNvPr id="142" name="直線コネクタ 141"/>
        <xdr:cNvCxnSpPr/>
      </xdr:nvCxnSpPr>
      <xdr:spPr>
        <a:xfrm flipV="1">
          <a:off x="1447800" y="10488204"/>
          <a:ext cx="8890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150404</xdr:rowOff>
    </xdr:from>
    <xdr:to>
      <xdr:col>3</xdr:col>
      <xdr:colOff>330200</xdr:colOff>
      <xdr:row>61</xdr:row>
      <xdr:rowOff>80554</xdr:rowOff>
    </xdr:to>
    <xdr:sp macro="" textlink="">
      <xdr:nvSpPr>
        <xdr:cNvPr id="143" name="フローチャート : 判断 142"/>
        <xdr:cNvSpPr/>
      </xdr:nvSpPr>
      <xdr:spPr>
        <a:xfrm>
          <a:off x="2286000" y="1043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90731</xdr:rowOff>
    </xdr:from>
    <xdr:ext cx="762000" cy="259045"/>
    <xdr:sp macro="" textlink="">
      <xdr:nvSpPr>
        <xdr:cNvPr id="144" name="テキスト ボックス 143"/>
        <xdr:cNvSpPr txBox="1"/>
      </xdr:nvSpPr>
      <xdr:spPr>
        <a:xfrm>
          <a:off x="1955800" y="1020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96157</xdr:rowOff>
    </xdr:from>
    <xdr:to>
      <xdr:col>2</xdr:col>
      <xdr:colOff>127000</xdr:colOff>
      <xdr:row>62</xdr:row>
      <xdr:rowOff>26307</xdr:rowOff>
    </xdr:to>
    <xdr:sp macro="" textlink="">
      <xdr:nvSpPr>
        <xdr:cNvPr id="145" name="フローチャート : 判断 144"/>
        <xdr:cNvSpPr/>
      </xdr:nvSpPr>
      <xdr:spPr>
        <a:xfrm>
          <a:off x="1397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36484</xdr:rowOff>
    </xdr:from>
    <xdr:ext cx="762000" cy="259045"/>
    <xdr:sp macro="" textlink="">
      <xdr:nvSpPr>
        <xdr:cNvPr id="146" name="テキスト ボックス 145"/>
        <xdr:cNvSpPr txBox="1"/>
      </xdr:nvSpPr>
      <xdr:spPr>
        <a:xfrm>
          <a:off x="1066800" y="10323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47897</xdr:rowOff>
    </xdr:from>
    <xdr:to>
      <xdr:col>7</xdr:col>
      <xdr:colOff>203200</xdr:colOff>
      <xdr:row>61</xdr:row>
      <xdr:rowOff>149497</xdr:rowOff>
    </xdr:to>
    <xdr:sp macro="" textlink="">
      <xdr:nvSpPr>
        <xdr:cNvPr id="152" name="円/楕円 151"/>
        <xdr:cNvSpPr/>
      </xdr:nvSpPr>
      <xdr:spPr>
        <a:xfrm>
          <a:off x="49022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64424</xdr:rowOff>
    </xdr:from>
    <xdr:ext cx="762000" cy="259045"/>
    <xdr:sp macro="" textlink="">
      <xdr:nvSpPr>
        <xdr:cNvPr id="153" name="財政構造の弾力性該当値テキスト"/>
        <xdr:cNvSpPr txBox="1"/>
      </xdr:nvSpPr>
      <xdr:spPr>
        <a:xfrm>
          <a:off x="5041900" y="103514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88.1</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78922</xdr:rowOff>
    </xdr:from>
    <xdr:to>
      <xdr:col>6</xdr:col>
      <xdr:colOff>50800</xdr:colOff>
      <xdr:row>62</xdr:row>
      <xdr:rowOff>9072</xdr:rowOff>
    </xdr:to>
    <xdr:sp macro="" textlink="">
      <xdr:nvSpPr>
        <xdr:cNvPr id="154" name="円/楕円 153"/>
        <xdr:cNvSpPr/>
      </xdr:nvSpPr>
      <xdr:spPr>
        <a:xfrm>
          <a:off x="4064000" y="10537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19249</xdr:rowOff>
    </xdr:from>
    <xdr:ext cx="736600" cy="259045"/>
    <xdr:sp macro="" textlink="">
      <xdr:nvSpPr>
        <xdr:cNvPr id="155" name="テキスト ボックス 154"/>
        <xdr:cNvSpPr txBox="1"/>
      </xdr:nvSpPr>
      <xdr:spPr>
        <a:xfrm>
          <a:off x="3733800" y="10306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92710</xdr:rowOff>
    </xdr:from>
    <xdr:to>
      <xdr:col>4</xdr:col>
      <xdr:colOff>533400</xdr:colOff>
      <xdr:row>62</xdr:row>
      <xdr:rowOff>22860</xdr:rowOff>
    </xdr:to>
    <xdr:sp macro="" textlink="">
      <xdr:nvSpPr>
        <xdr:cNvPr id="156" name="円/楕円 155"/>
        <xdr:cNvSpPr/>
      </xdr:nvSpPr>
      <xdr:spPr>
        <a:xfrm>
          <a:off x="3175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7637</xdr:rowOff>
    </xdr:from>
    <xdr:ext cx="762000" cy="259045"/>
    <xdr:sp macro="" textlink="">
      <xdr:nvSpPr>
        <xdr:cNvPr id="157" name="テキスト ボックス 156"/>
        <xdr:cNvSpPr txBox="1"/>
      </xdr:nvSpPr>
      <xdr:spPr>
        <a:xfrm>
          <a:off x="2844800" y="1063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150404</xdr:rowOff>
    </xdr:from>
    <xdr:to>
      <xdr:col>3</xdr:col>
      <xdr:colOff>330200</xdr:colOff>
      <xdr:row>61</xdr:row>
      <xdr:rowOff>80554</xdr:rowOff>
    </xdr:to>
    <xdr:sp macro="" textlink="">
      <xdr:nvSpPr>
        <xdr:cNvPr id="158" name="円/楕円 157"/>
        <xdr:cNvSpPr/>
      </xdr:nvSpPr>
      <xdr:spPr>
        <a:xfrm>
          <a:off x="2286000" y="1043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65331</xdr:rowOff>
    </xdr:from>
    <xdr:ext cx="762000" cy="259045"/>
    <xdr:sp macro="" textlink="">
      <xdr:nvSpPr>
        <xdr:cNvPr id="159" name="テキスト ボックス 158"/>
        <xdr:cNvSpPr txBox="1"/>
      </xdr:nvSpPr>
      <xdr:spPr>
        <a:xfrm>
          <a:off x="1955800" y="105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127181</xdr:rowOff>
    </xdr:from>
    <xdr:to>
      <xdr:col>2</xdr:col>
      <xdr:colOff>127000</xdr:colOff>
      <xdr:row>62</xdr:row>
      <xdr:rowOff>57331</xdr:rowOff>
    </xdr:to>
    <xdr:sp macro="" textlink="">
      <xdr:nvSpPr>
        <xdr:cNvPr id="160" name="円/楕円 159"/>
        <xdr:cNvSpPr/>
      </xdr:nvSpPr>
      <xdr:spPr>
        <a:xfrm>
          <a:off x="1397000" y="1058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42108</xdr:rowOff>
    </xdr:from>
    <xdr:ext cx="762000" cy="259045"/>
    <xdr:sp macro="" textlink="">
      <xdr:nvSpPr>
        <xdr:cNvPr id="161" name="テキスト ボックス 160"/>
        <xdr:cNvSpPr txBox="1"/>
      </xdr:nvSpPr>
      <xdr:spPr>
        <a:xfrm>
          <a:off x="1066800" y="1067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[212,557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定員適正化計画の取組や社会福祉施設の民営化などにより、人件費・物件費は減少しているものの、類似団体平均を大きく上回った。今後も第</a:t>
          </a:r>
          <a:r>
            <a:rPr kumimoji="1" lang="en-US" altLang="ja-JP" sz="1400">
              <a:latin typeface="ＭＳ Ｐゴシック"/>
            </a:rPr>
            <a:t>3</a:t>
          </a:r>
          <a:r>
            <a:rPr kumimoji="1" lang="ja-JP" altLang="en-US" sz="1400">
              <a:latin typeface="ＭＳ Ｐゴシック"/>
            </a:rPr>
            <a:t>次定員適正化計画に基づき、職員数の適正管理を継続するとともに、施設の統廃合など第</a:t>
          </a:r>
          <a:r>
            <a:rPr kumimoji="1" lang="en-US" altLang="ja-JP" sz="1400">
              <a:latin typeface="ＭＳ Ｐゴシック"/>
            </a:rPr>
            <a:t>3</a:t>
          </a:r>
          <a:r>
            <a:rPr kumimoji="1" lang="ja-JP" altLang="en-US" sz="1400">
              <a:latin typeface="ＭＳ Ｐゴシック"/>
            </a:rPr>
            <a:t>次行革に基づいた物件費の削減に努める。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84184</xdr:rowOff>
    </xdr:from>
    <xdr:to>
      <xdr:col>7</xdr:col>
      <xdr:colOff>152400</xdr:colOff>
      <xdr:row>81</xdr:row>
      <xdr:rowOff>86299</xdr:rowOff>
    </xdr:to>
    <xdr:cxnSp macro="">
      <xdr:nvCxnSpPr>
        <xdr:cNvPr id="195" name="直線コネクタ 194"/>
        <xdr:cNvCxnSpPr/>
      </xdr:nvCxnSpPr>
      <xdr:spPr>
        <a:xfrm flipV="1">
          <a:off x="4114800" y="13971634"/>
          <a:ext cx="838200" cy="2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86299</xdr:rowOff>
    </xdr:from>
    <xdr:to>
      <xdr:col>6</xdr:col>
      <xdr:colOff>0</xdr:colOff>
      <xdr:row>81</xdr:row>
      <xdr:rowOff>94163</xdr:rowOff>
    </xdr:to>
    <xdr:cxnSp macro="">
      <xdr:nvCxnSpPr>
        <xdr:cNvPr id="198" name="直線コネクタ 197"/>
        <xdr:cNvCxnSpPr/>
      </xdr:nvCxnSpPr>
      <xdr:spPr>
        <a:xfrm flipV="1">
          <a:off x="3225800" y="13973749"/>
          <a:ext cx="889000" cy="7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88027</xdr:rowOff>
    </xdr:from>
    <xdr:to>
      <xdr:col>4</xdr:col>
      <xdr:colOff>482600</xdr:colOff>
      <xdr:row>81</xdr:row>
      <xdr:rowOff>94163</xdr:rowOff>
    </xdr:to>
    <xdr:cxnSp macro="">
      <xdr:nvCxnSpPr>
        <xdr:cNvPr id="201" name="直線コネクタ 200"/>
        <xdr:cNvCxnSpPr/>
      </xdr:nvCxnSpPr>
      <xdr:spPr>
        <a:xfrm>
          <a:off x="2336800" y="13975477"/>
          <a:ext cx="889000" cy="6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88027</xdr:rowOff>
    </xdr:from>
    <xdr:to>
      <xdr:col>3</xdr:col>
      <xdr:colOff>279400</xdr:colOff>
      <xdr:row>81</xdr:row>
      <xdr:rowOff>88500</xdr:rowOff>
    </xdr:to>
    <xdr:cxnSp macro="">
      <xdr:nvCxnSpPr>
        <xdr:cNvPr id="204" name="直線コネクタ 203"/>
        <xdr:cNvCxnSpPr/>
      </xdr:nvCxnSpPr>
      <xdr:spPr>
        <a:xfrm flipV="1">
          <a:off x="1447800" y="13975477"/>
          <a:ext cx="889000" cy="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150504</xdr:rowOff>
    </xdr:from>
    <xdr:to>
      <xdr:col>3</xdr:col>
      <xdr:colOff>330200</xdr:colOff>
      <xdr:row>81</xdr:row>
      <xdr:rowOff>80654</xdr:rowOff>
    </xdr:to>
    <xdr:sp macro="" textlink="">
      <xdr:nvSpPr>
        <xdr:cNvPr id="205" name="フローチャート : 判断 204"/>
        <xdr:cNvSpPr/>
      </xdr:nvSpPr>
      <xdr:spPr>
        <a:xfrm>
          <a:off x="2286000" y="13866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90831</xdr:rowOff>
    </xdr:from>
    <xdr:ext cx="762000" cy="259045"/>
    <xdr:sp macro="" textlink="">
      <xdr:nvSpPr>
        <xdr:cNvPr id="206" name="テキスト ボックス 205"/>
        <xdr:cNvSpPr txBox="1"/>
      </xdr:nvSpPr>
      <xdr:spPr>
        <a:xfrm>
          <a:off x="1955800" y="1363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149737</xdr:rowOff>
    </xdr:from>
    <xdr:to>
      <xdr:col>2</xdr:col>
      <xdr:colOff>127000</xdr:colOff>
      <xdr:row>81</xdr:row>
      <xdr:rowOff>79887</xdr:rowOff>
    </xdr:to>
    <xdr:sp macro="" textlink="">
      <xdr:nvSpPr>
        <xdr:cNvPr id="207" name="フローチャート : 判断 206"/>
        <xdr:cNvSpPr/>
      </xdr:nvSpPr>
      <xdr:spPr>
        <a:xfrm>
          <a:off x="1397000" y="1386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90064</xdr:rowOff>
    </xdr:from>
    <xdr:ext cx="762000" cy="259045"/>
    <xdr:sp macro="" textlink="">
      <xdr:nvSpPr>
        <xdr:cNvPr id="208" name="テキスト ボックス 207"/>
        <xdr:cNvSpPr txBox="1"/>
      </xdr:nvSpPr>
      <xdr:spPr>
        <a:xfrm>
          <a:off x="1066800" y="1363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33384</xdr:rowOff>
    </xdr:from>
    <xdr:to>
      <xdr:col>7</xdr:col>
      <xdr:colOff>203200</xdr:colOff>
      <xdr:row>81</xdr:row>
      <xdr:rowOff>134984</xdr:rowOff>
    </xdr:to>
    <xdr:sp macro="" textlink="">
      <xdr:nvSpPr>
        <xdr:cNvPr id="214" name="円/楕円 213"/>
        <xdr:cNvSpPr/>
      </xdr:nvSpPr>
      <xdr:spPr>
        <a:xfrm>
          <a:off x="4902200" y="13920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81661</xdr:rowOff>
    </xdr:from>
    <xdr:ext cx="762000" cy="259045"/>
    <xdr:sp macro="" textlink="">
      <xdr:nvSpPr>
        <xdr:cNvPr id="215" name="人件費・物件費等の状況該当値テキスト"/>
        <xdr:cNvSpPr txBox="1"/>
      </xdr:nvSpPr>
      <xdr:spPr>
        <a:xfrm>
          <a:off x="5041900" y="13969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212,557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35499</xdr:rowOff>
    </xdr:from>
    <xdr:to>
      <xdr:col>6</xdr:col>
      <xdr:colOff>50800</xdr:colOff>
      <xdr:row>81</xdr:row>
      <xdr:rowOff>137099</xdr:rowOff>
    </xdr:to>
    <xdr:sp macro="" textlink="">
      <xdr:nvSpPr>
        <xdr:cNvPr id="216" name="円/楕円 215"/>
        <xdr:cNvSpPr/>
      </xdr:nvSpPr>
      <xdr:spPr>
        <a:xfrm>
          <a:off x="4064000" y="13922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121876</xdr:rowOff>
    </xdr:from>
    <xdr:ext cx="736600" cy="259045"/>
    <xdr:sp macro="" textlink="">
      <xdr:nvSpPr>
        <xdr:cNvPr id="217" name="テキスト ボックス 216"/>
        <xdr:cNvSpPr txBox="1"/>
      </xdr:nvSpPr>
      <xdr:spPr>
        <a:xfrm>
          <a:off x="3733800" y="140093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215,187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43363</xdr:rowOff>
    </xdr:from>
    <xdr:to>
      <xdr:col>4</xdr:col>
      <xdr:colOff>533400</xdr:colOff>
      <xdr:row>81</xdr:row>
      <xdr:rowOff>144963</xdr:rowOff>
    </xdr:to>
    <xdr:sp macro="" textlink="">
      <xdr:nvSpPr>
        <xdr:cNvPr id="218" name="円/楕円 217"/>
        <xdr:cNvSpPr/>
      </xdr:nvSpPr>
      <xdr:spPr>
        <a:xfrm>
          <a:off x="3175000" y="1393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129740</xdr:rowOff>
    </xdr:from>
    <xdr:ext cx="762000" cy="259045"/>
    <xdr:sp macro="" textlink="">
      <xdr:nvSpPr>
        <xdr:cNvPr id="219" name="テキスト ボックス 218"/>
        <xdr:cNvSpPr txBox="1"/>
      </xdr:nvSpPr>
      <xdr:spPr>
        <a:xfrm>
          <a:off x="2844800" y="14017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224,964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37227</xdr:rowOff>
    </xdr:from>
    <xdr:to>
      <xdr:col>3</xdr:col>
      <xdr:colOff>330200</xdr:colOff>
      <xdr:row>81</xdr:row>
      <xdr:rowOff>138827</xdr:rowOff>
    </xdr:to>
    <xdr:sp macro="" textlink="">
      <xdr:nvSpPr>
        <xdr:cNvPr id="220" name="円/楕円 219"/>
        <xdr:cNvSpPr/>
      </xdr:nvSpPr>
      <xdr:spPr>
        <a:xfrm>
          <a:off x="2286000" y="13924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123604</xdr:rowOff>
    </xdr:from>
    <xdr:ext cx="762000" cy="259045"/>
    <xdr:sp macro="" textlink="">
      <xdr:nvSpPr>
        <xdr:cNvPr id="221" name="テキスト ボックス 220"/>
        <xdr:cNvSpPr txBox="1"/>
      </xdr:nvSpPr>
      <xdr:spPr>
        <a:xfrm>
          <a:off x="1955800" y="14011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217,336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37700</xdr:rowOff>
    </xdr:from>
    <xdr:to>
      <xdr:col>2</xdr:col>
      <xdr:colOff>127000</xdr:colOff>
      <xdr:row>81</xdr:row>
      <xdr:rowOff>139300</xdr:rowOff>
    </xdr:to>
    <xdr:sp macro="" textlink="">
      <xdr:nvSpPr>
        <xdr:cNvPr id="222" name="円/楕円 221"/>
        <xdr:cNvSpPr/>
      </xdr:nvSpPr>
      <xdr:spPr>
        <a:xfrm>
          <a:off x="1397000" y="1392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124077</xdr:rowOff>
    </xdr:from>
    <xdr:ext cx="762000" cy="259045"/>
    <xdr:sp macro="" textlink="">
      <xdr:nvSpPr>
        <xdr:cNvPr id="223" name="テキスト ボックス 222"/>
        <xdr:cNvSpPr txBox="1"/>
      </xdr:nvSpPr>
      <xdr:spPr>
        <a:xfrm>
          <a:off x="1066800" y="1401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217,923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高齢・高給者が退職したことによる職員構成の変動と経験年数階層の変動及び国家公務員の給与削減措置が終了したことにより、</a:t>
          </a:r>
          <a:r>
            <a:rPr kumimoji="1" lang="en-US" altLang="ja-JP" sz="1400">
              <a:latin typeface="ＭＳ Ｐゴシック"/>
            </a:rPr>
            <a:t>8.7</a:t>
          </a:r>
          <a:r>
            <a:rPr kumimoji="1" lang="ja-JP" altLang="en-US" sz="1400">
              <a:latin typeface="ＭＳ Ｐゴシック"/>
            </a:rPr>
            <a:t>ポイント下降した。今後も、第</a:t>
          </a:r>
          <a:r>
            <a:rPr kumimoji="1" lang="en-US" altLang="ja-JP" sz="1400">
              <a:latin typeface="ＭＳ Ｐゴシック"/>
            </a:rPr>
            <a:t>3</a:t>
          </a:r>
          <a:r>
            <a:rPr kumimoji="1" lang="ja-JP" altLang="en-US" sz="1400">
              <a:latin typeface="ＭＳ Ｐゴシック"/>
            </a:rPr>
            <a:t>次定員適正化計画に基づき、職員数の計画的な削減に取り組んでいく。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115146</xdr:rowOff>
    </xdr:from>
    <xdr:to>
      <xdr:col>24</xdr:col>
      <xdr:colOff>558800</xdr:colOff>
      <xdr:row>89</xdr:row>
      <xdr:rowOff>122132</xdr:rowOff>
    </xdr:to>
    <xdr:cxnSp macro="">
      <xdr:nvCxnSpPr>
        <xdr:cNvPr id="257" name="直線コネクタ 256"/>
        <xdr:cNvCxnSpPr/>
      </xdr:nvCxnSpPr>
      <xdr:spPr>
        <a:xfrm flipV="1">
          <a:off x="16179800" y="15031296"/>
          <a:ext cx="838200" cy="349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114088</xdr:rowOff>
    </xdr:from>
    <xdr:to>
      <xdr:col>23</xdr:col>
      <xdr:colOff>406400</xdr:colOff>
      <xdr:row>89</xdr:row>
      <xdr:rowOff>122132</xdr:rowOff>
    </xdr:to>
    <xdr:cxnSp macro="">
      <xdr:nvCxnSpPr>
        <xdr:cNvPr id="260" name="直線コネクタ 259"/>
        <xdr:cNvCxnSpPr/>
      </xdr:nvCxnSpPr>
      <xdr:spPr>
        <a:xfrm>
          <a:off x="15290800" y="15373138"/>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131234</xdr:rowOff>
    </xdr:from>
    <xdr:to>
      <xdr:col>22</xdr:col>
      <xdr:colOff>203200</xdr:colOff>
      <xdr:row>89</xdr:row>
      <xdr:rowOff>114088</xdr:rowOff>
    </xdr:to>
    <xdr:cxnSp macro="">
      <xdr:nvCxnSpPr>
        <xdr:cNvPr id="263" name="直線コネクタ 262"/>
        <xdr:cNvCxnSpPr/>
      </xdr:nvCxnSpPr>
      <xdr:spPr>
        <a:xfrm>
          <a:off x="14401800" y="15047384"/>
          <a:ext cx="889000" cy="325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131234</xdr:rowOff>
    </xdr:from>
    <xdr:to>
      <xdr:col>21</xdr:col>
      <xdr:colOff>0</xdr:colOff>
      <xdr:row>87</xdr:row>
      <xdr:rowOff>135255</xdr:rowOff>
    </xdr:to>
    <xdr:cxnSp macro="">
      <xdr:nvCxnSpPr>
        <xdr:cNvPr id="266" name="直線コネクタ 265"/>
        <xdr:cNvCxnSpPr/>
      </xdr:nvCxnSpPr>
      <xdr:spPr>
        <a:xfrm flipV="1">
          <a:off x="13512800" y="15047384"/>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54821</xdr:rowOff>
    </xdr:from>
    <xdr:to>
      <xdr:col>21</xdr:col>
      <xdr:colOff>50800</xdr:colOff>
      <xdr:row>86</xdr:row>
      <xdr:rowOff>156421</xdr:rowOff>
    </xdr:to>
    <xdr:sp macro="" textlink="">
      <xdr:nvSpPr>
        <xdr:cNvPr id="267" name="フローチャート : 判断 266"/>
        <xdr:cNvSpPr/>
      </xdr:nvSpPr>
      <xdr:spPr>
        <a:xfrm>
          <a:off x="14351000" y="147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166598</xdr:rowOff>
    </xdr:from>
    <xdr:ext cx="762000" cy="259045"/>
    <xdr:sp macro="" textlink="">
      <xdr:nvSpPr>
        <xdr:cNvPr id="268" name="テキスト ボックス 267"/>
        <xdr:cNvSpPr txBox="1"/>
      </xdr:nvSpPr>
      <xdr:spPr>
        <a:xfrm>
          <a:off x="14020800" y="1456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162577</xdr:rowOff>
    </xdr:from>
    <xdr:ext cx="762000" cy="259045"/>
    <xdr:sp macro="" textlink="">
      <xdr:nvSpPr>
        <xdr:cNvPr id="270" name="テキスト ボックス 269"/>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87</xdr:row>
      <xdr:rowOff>64346</xdr:rowOff>
    </xdr:from>
    <xdr:to>
      <xdr:col>24</xdr:col>
      <xdr:colOff>609600</xdr:colOff>
      <xdr:row>87</xdr:row>
      <xdr:rowOff>165946</xdr:rowOff>
    </xdr:to>
    <xdr:sp macro="" textlink="">
      <xdr:nvSpPr>
        <xdr:cNvPr id="276" name="円/楕円 275"/>
        <xdr:cNvSpPr/>
      </xdr:nvSpPr>
      <xdr:spPr>
        <a:xfrm>
          <a:off x="16967200" y="14980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131673</xdr:rowOff>
    </xdr:from>
    <xdr:ext cx="762000" cy="259045"/>
    <xdr:sp macro="" textlink="">
      <xdr:nvSpPr>
        <xdr:cNvPr id="277" name="給与水準   （国との比較）該当値テキスト"/>
        <xdr:cNvSpPr txBox="1"/>
      </xdr:nvSpPr>
      <xdr:spPr>
        <a:xfrm>
          <a:off x="17106900" y="14876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71332</xdr:rowOff>
    </xdr:from>
    <xdr:to>
      <xdr:col>23</xdr:col>
      <xdr:colOff>457200</xdr:colOff>
      <xdr:row>90</xdr:row>
      <xdr:rowOff>1482</xdr:rowOff>
    </xdr:to>
    <xdr:sp macro="" textlink="">
      <xdr:nvSpPr>
        <xdr:cNvPr id="278" name="円/楕円 277"/>
        <xdr:cNvSpPr/>
      </xdr:nvSpPr>
      <xdr:spPr>
        <a:xfrm>
          <a:off x="16129000" y="15330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157709</xdr:rowOff>
    </xdr:from>
    <xdr:ext cx="736600" cy="259045"/>
    <xdr:sp macro="" textlink="">
      <xdr:nvSpPr>
        <xdr:cNvPr id="279" name="テキスト ボックス 278"/>
        <xdr:cNvSpPr txBox="1"/>
      </xdr:nvSpPr>
      <xdr:spPr>
        <a:xfrm>
          <a:off x="15798800" y="154167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63288</xdr:rowOff>
    </xdr:from>
    <xdr:to>
      <xdr:col>22</xdr:col>
      <xdr:colOff>254000</xdr:colOff>
      <xdr:row>89</xdr:row>
      <xdr:rowOff>164888</xdr:rowOff>
    </xdr:to>
    <xdr:sp macro="" textlink="">
      <xdr:nvSpPr>
        <xdr:cNvPr id="280" name="円/楕円 279"/>
        <xdr:cNvSpPr/>
      </xdr:nvSpPr>
      <xdr:spPr>
        <a:xfrm>
          <a:off x="15240000" y="15322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149665</xdr:rowOff>
    </xdr:from>
    <xdr:ext cx="762000" cy="259045"/>
    <xdr:sp macro="" textlink="">
      <xdr:nvSpPr>
        <xdr:cNvPr id="281" name="テキスト ボックス 280"/>
        <xdr:cNvSpPr txBox="1"/>
      </xdr:nvSpPr>
      <xdr:spPr>
        <a:xfrm>
          <a:off x="14909800" y="15408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80434</xdr:rowOff>
    </xdr:from>
    <xdr:to>
      <xdr:col>21</xdr:col>
      <xdr:colOff>50800</xdr:colOff>
      <xdr:row>88</xdr:row>
      <xdr:rowOff>10584</xdr:rowOff>
    </xdr:to>
    <xdr:sp macro="" textlink="">
      <xdr:nvSpPr>
        <xdr:cNvPr id="282" name="円/楕円 281"/>
        <xdr:cNvSpPr/>
      </xdr:nvSpPr>
      <xdr:spPr>
        <a:xfrm>
          <a:off x="14351000" y="14996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166811</xdr:rowOff>
    </xdr:from>
    <xdr:ext cx="762000" cy="259045"/>
    <xdr:sp macro="" textlink="">
      <xdr:nvSpPr>
        <xdr:cNvPr id="283" name="テキスト ボックス 282"/>
        <xdr:cNvSpPr txBox="1"/>
      </xdr:nvSpPr>
      <xdr:spPr>
        <a:xfrm>
          <a:off x="14020800" y="15082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84455</xdr:rowOff>
    </xdr:from>
    <xdr:to>
      <xdr:col>19</xdr:col>
      <xdr:colOff>533400</xdr:colOff>
      <xdr:row>88</xdr:row>
      <xdr:rowOff>14605</xdr:rowOff>
    </xdr:to>
    <xdr:sp macro="" textlink="">
      <xdr:nvSpPr>
        <xdr:cNvPr id="284" name="円/楕円 283"/>
        <xdr:cNvSpPr/>
      </xdr:nvSpPr>
      <xdr:spPr>
        <a:xfrm>
          <a:off x="13462000" y="1500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170832</xdr:rowOff>
    </xdr:from>
    <xdr:ext cx="762000" cy="259045"/>
    <xdr:sp macro="" textlink="">
      <xdr:nvSpPr>
        <xdr:cNvPr id="285" name="テキスト ボックス 284"/>
        <xdr:cNvSpPr txBox="1"/>
      </xdr:nvSpPr>
      <xdr:spPr>
        <a:xfrm>
          <a:off x="13131800" y="1508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[11.55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人口千人当たりの職員数は</a:t>
          </a:r>
          <a:r>
            <a:rPr kumimoji="1" lang="en-US" altLang="ja-JP" sz="1400">
              <a:latin typeface="ＭＳ Ｐゴシック"/>
            </a:rPr>
            <a:t>11.55</a:t>
          </a:r>
          <a:r>
            <a:rPr kumimoji="1" lang="ja-JP" altLang="en-US" sz="1400">
              <a:latin typeface="ＭＳ Ｐゴシック"/>
            </a:rPr>
            <a:t>人で、類似団体平均</a:t>
          </a:r>
          <a:r>
            <a:rPr kumimoji="1" lang="en-US" altLang="ja-JP" sz="1400">
              <a:latin typeface="ＭＳ Ｐゴシック"/>
            </a:rPr>
            <a:t>9.36</a:t>
          </a:r>
          <a:r>
            <a:rPr kumimoji="1" lang="ja-JP" altLang="en-US" sz="1400">
              <a:latin typeface="ＭＳ Ｐゴシック"/>
            </a:rPr>
            <a:t>人と比べ依然として上回っている。今後も、引き続き第</a:t>
          </a:r>
          <a:r>
            <a:rPr kumimoji="1" lang="en-US" altLang="ja-JP" sz="1400">
              <a:latin typeface="ＭＳ Ｐゴシック"/>
            </a:rPr>
            <a:t>3</a:t>
          </a:r>
          <a:r>
            <a:rPr kumimoji="1" lang="ja-JP" altLang="en-US" sz="1400">
              <a:latin typeface="ＭＳ Ｐゴシック"/>
            </a:rPr>
            <a:t>次定員適正化計画に基づき、職員数の計画的な削減に取り組んでいく。</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114300</xdr:rowOff>
    </xdr:from>
    <xdr:to>
      <xdr:col>24</xdr:col>
      <xdr:colOff>558800</xdr:colOff>
      <xdr:row>63</xdr:row>
      <xdr:rowOff>149920</xdr:rowOff>
    </xdr:to>
    <xdr:cxnSp macro="">
      <xdr:nvCxnSpPr>
        <xdr:cNvPr id="322" name="直線コネクタ 321"/>
        <xdr:cNvCxnSpPr/>
      </xdr:nvCxnSpPr>
      <xdr:spPr>
        <a:xfrm flipV="1">
          <a:off x="16179800" y="10915650"/>
          <a:ext cx="838200" cy="35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149920</xdr:rowOff>
    </xdr:from>
    <xdr:to>
      <xdr:col>23</xdr:col>
      <xdr:colOff>406400</xdr:colOff>
      <xdr:row>64</xdr:row>
      <xdr:rowOff>30178</xdr:rowOff>
    </xdr:to>
    <xdr:cxnSp macro="">
      <xdr:nvCxnSpPr>
        <xdr:cNvPr id="325" name="直線コネクタ 324"/>
        <xdr:cNvCxnSpPr/>
      </xdr:nvCxnSpPr>
      <xdr:spPr>
        <a:xfrm flipV="1">
          <a:off x="15290800" y="10951270"/>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30178</xdr:rowOff>
    </xdr:from>
    <xdr:to>
      <xdr:col>22</xdr:col>
      <xdr:colOff>203200</xdr:colOff>
      <xdr:row>64</xdr:row>
      <xdr:rowOff>48562</xdr:rowOff>
    </xdr:to>
    <xdr:cxnSp macro="">
      <xdr:nvCxnSpPr>
        <xdr:cNvPr id="328" name="直線コネクタ 327"/>
        <xdr:cNvCxnSpPr/>
      </xdr:nvCxnSpPr>
      <xdr:spPr>
        <a:xfrm flipV="1">
          <a:off x="14401800" y="11002978"/>
          <a:ext cx="889000" cy="18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48562</xdr:rowOff>
    </xdr:from>
    <xdr:to>
      <xdr:col>21</xdr:col>
      <xdr:colOff>0</xdr:colOff>
      <xdr:row>64</xdr:row>
      <xdr:rowOff>94524</xdr:rowOff>
    </xdr:to>
    <xdr:cxnSp macro="">
      <xdr:nvCxnSpPr>
        <xdr:cNvPr id="331" name="直線コネクタ 330"/>
        <xdr:cNvCxnSpPr/>
      </xdr:nvCxnSpPr>
      <xdr:spPr>
        <a:xfrm flipV="1">
          <a:off x="13512800" y="11021362"/>
          <a:ext cx="8890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139899</xdr:rowOff>
    </xdr:from>
    <xdr:ext cx="762000" cy="259045"/>
    <xdr:sp macro="" textlink="">
      <xdr:nvSpPr>
        <xdr:cNvPr id="333" name="テキスト ボックス 332"/>
        <xdr:cNvSpPr txBox="1"/>
      </xdr:nvSpPr>
      <xdr:spPr>
        <a:xfrm>
          <a:off x="14020800" y="10426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38463</xdr:rowOff>
    </xdr:from>
    <xdr:to>
      <xdr:col>19</xdr:col>
      <xdr:colOff>533400</xdr:colOff>
      <xdr:row>62</xdr:row>
      <xdr:rowOff>140063</xdr:rowOff>
    </xdr:to>
    <xdr:sp macro="" textlink="">
      <xdr:nvSpPr>
        <xdr:cNvPr id="334" name="フローチャート : 判断 333"/>
        <xdr:cNvSpPr/>
      </xdr:nvSpPr>
      <xdr:spPr>
        <a:xfrm>
          <a:off x="13462000" y="1066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150240</xdr:rowOff>
    </xdr:from>
    <xdr:ext cx="762000" cy="259045"/>
    <xdr:sp macro="" textlink="">
      <xdr:nvSpPr>
        <xdr:cNvPr id="335" name="テキスト ボックス 334"/>
        <xdr:cNvSpPr txBox="1"/>
      </xdr:nvSpPr>
      <xdr:spPr>
        <a:xfrm>
          <a:off x="13131800" y="10437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63500</xdr:rowOff>
    </xdr:from>
    <xdr:to>
      <xdr:col>24</xdr:col>
      <xdr:colOff>609600</xdr:colOff>
      <xdr:row>63</xdr:row>
      <xdr:rowOff>165100</xdr:rowOff>
    </xdr:to>
    <xdr:sp macro="" textlink="">
      <xdr:nvSpPr>
        <xdr:cNvPr id="341" name="円/楕円 340"/>
        <xdr:cNvSpPr/>
      </xdr:nvSpPr>
      <xdr:spPr>
        <a:xfrm>
          <a:off x="169672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35577</xdr:rowOff>
    </xdr:from>
    <xdr:ext cx="762000" cy="259045"/>
    <xdr:sp macro="" textlink="">
      <xdr:nvSpPr>
        <xdr:cNvPr id="342" name="定員管理の状況該当値テキスト"/>
        <xdr:cNvSpPr txBox="1"/>
      </xdr:nvSpPr>
      <xdr:spPr>
        <a:xfrm>
          <a:off x="17106900" y="10836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99120</xdr:rowOff>
    </xdr:from>
    <xdr:to>
      <xdr:col>23</xdr:col>
      <xdr:colOff>457200</xdr:colOff>
      <xdr:row>64</xdr:row>
      <xdr:rowOff>29270</xdr:rowOff>
    </xdr:to>
    <xdr:sp macro="" textlink="">
      <xdr:nvSpPr>
        <xdr:cNvPr id="343" name="円/楕円 342"/>
        <xdr:cNvSpPr/>
      </xdr:nvSpPr>
      <xdr:spPr>
        <a:xfrm>
          <a:off x="16129000" y="1090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14047</xdr:rowOff>
    </xdr:from>
    <xdr:ext cx="736600" cy="259045"/>
    <xdr:sp macro="" textlink="">
      <xdr:nvSpPr>
        <xdr:cNvPr id="344" name="テキスト ボックス 343"/>
        <xdr:cNvSpPr txBox="1"/>
      </xdr:nvSpPr>
      <xdr:spPr>
        <a:xfrm>
          <a:off x="15798800" y="10986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11.86</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150828</xdr:rowOff>
    </xdr:from>
    <xdr:to>
      <xdr:col>22</xdr:col>
      <xdr:colOff>254000</xdr:colOff>
      <xdr:row>64</xdr:row>
      <xdr:rowOff>80978</xdr:rowOff>
    </xdr:to>
    <xdr:sp macro="" textlink="">
      <xdr:nvSpPr>
        <xdr:cNvPr id="345" name="円/楕円 344"/>
        <xdr:cNvSpPr/>
      </xdr:nvSpPr>
      <xdr:spPr>
        <a:xfrm>
          <a:off x="15240000" y="10952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65755</xdr:rowOff>
    </xdr:from>
    <xdr:ext cx="762000" cy="259045"/>
    <xdr:sp macro="" textlink="">
      <xdr:nvSpPr>
        <xdr:cNvPr id="346" name="テキスト ボックス 345"/>
        <xdr:cNvSpPr txBox="1"/>
      </xdr:nvSpPr>
      <xdr:spPr>
        <a:xfrm>
          <a:off x="14909800" y="11038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12.31</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169212</xdr:rowOff>
    </xdr:from>
    <xdr:to>
      <xdr:col>21</xdr:col>
      <xdr:colOff>50800</xdr:colOff>
      <xdr:row>64</xdr:row>
      <xdr:rowOff>99362</xdr:rowOff>
    </xdr:to>
    <xdr:sp macro="" textlink="">
      <xdr:nvSpPr>
        <xdr:cNvPr id="347" name="円/楕円 346"/>
        <xdr:cNvSpPr/>
      </xdr:nvSpPr>
      <xdr:spPr>
        <a:xfrm>
          <a:off x="14351000" y="1097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84139</xdr:rowOff>
    </xdr:from>
    <xdr:ext cx="762000" cy="259045"/>
    <xdr:sp macro="" textlink="">
      <xdr:nvSpPr>
        <xdr:cNvPr id="348" name="テキスト ボックス 347"/>
        <xdr:cNvSpPr txBox="1"/>
      </xdr:nvSpPr>
      <xdr:spPr>
        <a:xfrm>
          <a:off x="14020800" y="11056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43724</xdr:rowOff>
    </xdr:from>
    <xdr:to>
      <xdr:col>19</xdr:col>
      <xdr:colOff>533400</xdr:colOff>
      <xdr:row>64</xdr:row>
      <xdr:rowOff>145324</xdr:rowOff>
    </xdr:to>
    <xdr:sp macro="" textlink="">
      <xdr:nvSpPr>
        <xdr:cNvPr id="349" name="円/楕円 348"/>
        <xdr:cNvSpPr/>
      </xdr:nvSpPr>
      <xdr:spPr>
        <a:xfrm>
          <a:off x="13462000" y="1101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130101</xdr:rowOff>
    </xdr:from>
    <xdr:ext cx="762000" cy="259045"/>
    <xdr:sp macro="" textlink="">
      <xdr:nvSpPr>
        <xdr:cNvPr id="350" name="テキスト ボックス 349"/>
        <xdr:cNvSpPr txBox="1"/>
      </xdr:nvSpPr>
      <xdr:spPr>
        <a:xfrm>
          <a:off x="13131800" y="11102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元利償還金の減少や実施計画の見直しにより、前年度から</a:t>
          </a:r>
          <a:r>
            <a:rPr kumimoji="1" lang="en-US" altLang="ja-JP" sz="1400">
              <a:latin typeface="ＭＳ Ｐゴシック"/>
            </a:rPr>
            <a:t>0.7</a:t>
          </a:r>
          <a:r>
            <a:rPr kumimoji="1" lang="ja-JP" altLang="en-US" sz="1400">
              <a:latin typeface="ＭＳ Ｐゴシック"/>
            </a:rPr>
            <a:t>ポイント下降し、</a:t>
          </a:r>
          <a:r>
            <a:rPr kumimoji="1" lang="en-US" altLang="ja-JP" sz="1400">
              <a:latin typeface="ＭＳ Ｐゴシック"/>
            </a:rPr>
            <a:t>14.3%</a:t>
          </a:r>
          <a:r>
            <a:rPr kumimoji="1" lang="ja-JP" altLang="en-US" sz="1400">
              <a:latin typeface="ＭＳ Ｐゴシック"/>
            </a:rPr>
            <a:t>となり、地方債発行に際し許可が必要な</a:t>
          </a:r>
          <a:r>
            <a:rPr kumimoji="1" lang="en-US" altLang="ja-JP" sz="1400">
              <a:latin typeface="ＭＳ Ｐゴシック"/>
            </a:rPr>
            <a:t>18%</a:t>
          </a:r>
          <a:r>
            <a:rPr kumimoji="1" lang="ja-JP" altLang="en-US" sz="1400">
              <a:latin typeface="ＭＳ Ｐゴシック"/>
            </a:rPr>
            <a:t>を下回っている。新市建設計画に基づく大型建設事業も概ね完了したことから、計画的に繰上償還を行うなど数値の改善を図る。</a:t>
          </a: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101056</xdr:rowOff>
    </xdr:from>
    <xdr:to>
      <xdr:col>24</xdr:col>
      <xdr:colOff>558800</xdr:colOff>
      <xdr:row>38</xdr:row>
      <xdr:rowOff>125185</xdr:rowOff>
    </xdr:to>
    <xdr:cxnSp macro="">
      <xdr:nvCxnSpPr>
        <xdr:cNvPr id="386" name="直線コネクタ 385"/>
        <xdr:cNvCxnSpPr/>
      </xdr:nvCxnSpPr>
      <xdr:spPr>
        <a:xfrm flipV="1">
          <a:off x="16179800" y="6616156"/>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125185</xdr:rowOff>
    </xdr:from>
    <xdr:to>
      <xdr:col>23</xdr:col>
      <xdr:colOff>406400</xdr:colOff>
      <xdr:row>38</xdr:row>
      <xdr:rowOff>166551</xdr:rowOff>
    </xdr:to>
    <xdr:cxnSp macro="">
      <xdr:nvCxnSpPr>
        <xdr:cNvPr id="389" name="直線コネクタ 388"/>
        <xdr:cNvCxnSpPr/>
      </xdr:nvCxnSpPr>
      <xdr:spPr>
        <a:xfrm flipV="1">
          <a:off x="15290800" y="6640285"/>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166551</xdr:rowOff>
    </xdr:from>
    <xdr:to>
      <xdr:col>22</xdr:col>
      <xdr:colOff>203200</xdr:colOff>
      <xdr:row>39</xdr:row>
      <xdr:rowOff>36467</xdr:rowOff>
    </xdr:to>
    <xdr:cxnSp macro="">
      <xdr:nvCxnSpPr>
        <xdr:cNvPr id="392" name="直線コネクタ 391"/>
        <xdr:cNvCxnSpPr/>
      </xdr:nvCxnSpPr>
      <xdr:spPr>
        <a:xfrm flipV="1">
          <a:off x="14401800" y="6681651"/>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36467</xdr:rowOff>
    </xdr:from>
    <xdr:to>
      <xdr:col>21</xdr:col>
      <xdr:colOff>0</xdr:colOff>
      <xdr:row>39</xdr:row>
      <xdr:rowOff>81280</xdr:rowOff>
    </xdr:to>
    <xdr:cxnSp macro="">
      <xdr:nvCxnSpPr>
        <xdr:cNvPr id="395" name="直線コネクタ 394"/>
        <xdr:cNvCxnSpPr/>
      </xdr:nvCxnSpPr>
      <xdr:spPr>
        <a:xfrm flipV="1">
          <a:off x="13512800" y="6723017"/>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108857</xdr:rowOff>
    </xdr:from>
    <xdr:to>
      <xdr:col>19</xdr:col>
      <xdr:colOff>533400</xdr:colOff>
      <xdr:row>39</xdr:row>
      <xdr:rowOff>39007</xdr:rowOff>
    </xdr:to>
    <xdr:sp macro="" textlink="">
      <xdr:nvSpPr>
        <xdr:cNvPr id="398" name="フローチャート : 判断 397"/>
        <xdr:cNvSpPr/>
      </xdr:nvSpPr>
      <xdr:spPr>
        <a:xfrm>
          <a:off x="13462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49184</xdr:rowOff>
    </xdr:from>
    <xdr:ext cx="762000" cy="259045"/>
    <xdr:sp macro="" textlink="">
      <xdr:nvSpPr>
        <xdr:cNvPr id="399" name="テキスト ボックス 398"/>
        <xdr:cNvSpPr txBox="1"/>
      </xdr:nvSpPr>
      <xdr:spPr>
        <a:xfrm>
          <a:off x="13131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50256</xdr:rowOff>
    </xdr:from>
    <xdr:to>
      <xdr:col>24</xdr:col>
      <xdr:colOff>609600</xdr:colOff>
      <xdr:row>38</xdr:row>
      <xdr:rowOff>151856</xdr:rowOff>
    </xdr:to>
    <xdr:sp macro="" textlink="">
      <xdr:nvSpPr>
        <xdr:cNvPr id="405" name="円/楕円 404"/>
        <xdr:cNvSpPr/>
      </xdr:nvSpPr>
      <xdr:spPr>
        <a:xfrm>
          <a:off x="16967200" y="6565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22333</xdr:rowOff>
    </xdr:from>
    <xdr:ext cx="762000" cy="259045"/>
    <xdr:sp macro="" textlink="">
      <xdr:nvSpPr>
        <xdr:cNvPr id="406" name="公債費負担の状況該当値テキスト"/>
        <xdr:cNvSpPr txBox="1"/>
      </xdr:nvSpPr>
      <xdr:spPr>
        <a:xfrm>
          <a:off x="17106900" y="6537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74385</xdr:rowOff>
    </xdr:from>
    <xdr:to>
      <xdr:col>23</xdr:col>
      <xdr:colOff>457200</xdr:colOff>
      <xdr:row>39</xdr:row>
      <xdr:rowOff>4535</xdr:rowOff>
    </xdr:to>
    <xdr:sp macro="" textlink="">
      <xdr:nvSpPr>
        <xdr:cNvPr id="407" name="円/楕円 406"/>
        <xdr:cNvSpPr/>
      </xdr:nvSpPr>
      <xdr:spPr>
        <a:xfrm>
          <a:off x="16129000" y="658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160762</xdr:rowOff>
    </xdr:from>
    <xdr:ext cx="736600" cy="259045"/>
    <xdr:sp macro="" textlink="">
      <xdr:nvSpPr>
        <xdr:cNvPr id="408" name="テキスト ボックス 407"/>
        <xdr:cNvSpPr txBox="1"/>
      </xdr:nvSpPr>
      <xdr:spPr>
        <a:xfrm>
          <a:off x="15798800" y="667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115751</xdr:rowOff>
    </xdr:from>
    <xdr:to>
      <xdr:col>22</xdr:col>
      <xdr:colOff>254000</xdr:colOff>
      <xdr:row>39</xdr:row>
      <xdr:rowOff>45901</xdr:rowOff>
    </xdr:to>
    <xdr:sp macro="" textlink="">
      <xdr:nvSpPr>
        <xdr:cNvPr id="409" name="円/楕円 408"/>
        <xdr:cNvSpPr/>
      </xdr:nvSpPr>
      <xdr:spPr>
        <a:xfrm>
          <a:off x="15240000" y="663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30678</xdr:rowOff>
    </xdr:from>
    <xdr:ext cx="762000" cy="259045"/>
    <xdr:sp macro="" textlink="">
      <xdr:nvSpPr>
        <xdr:cNvPr id="410" name="テキスト ボックス 409"/>
        <xdr:cNvSpPr txBox="1"/>
      </xdr:nvSpPr>
      <xdr:spPr>
        <a:xfrm>
          <a:off x="14909800" y="6717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157117</xdr:rowOff>
    </xdr:from>
    <xdr:to>
      <xdr:col>21</xdr:col>
      <xdr:colOff>50800</xdr:colOff>
      <xdr:row>39</xdr:row>
      <xdr:rowOff>87267</xdr:rowOff>
    </xdr:to>
    <xdr:sp macro="" textlink="">
      <xdr:nvSpPr>
        <xdr:cNvPr id="411" name="円/楕円 410"/>
        <xdr:cNvSpPr/>
      </xdr:nvSpPr>
      <xdr:spPr>
        <a:xfrm>
          <a:off x="14351000" y="6672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72044</xdr:rowOff>
    </xdr:from>
    <xdr:ext cx="762000" cy="259045"/>
    <xdr:sp macro="" textlink="">
      <xdr:nvSpPr>
        <xdr:cNvPr id="412" name="テキスト ボックス 411"/>
        <xdr:cNvSpPr txBox="1"/>
      </xdr:nvSpPr>
      <xdr:spPr>
        <a:xfrm>
          <a:off x="14020800" y="6758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30480</xdr:rowOff>
    </xdr:from>
    <xdr:to>
      <xdr:col>19</xdr:col>
      <xdr:colOff>533400</xdr:colOff>
      <xdr:row>39</xdr:row>
      <xdr:rowOff>132080</xdr:rowOff>
    </xdr:to>
    <xdr:sp macro="" textlink="">
      <xdr:nvSpPr>
        <xdr:cNvPr id="413" name="円/楕円 412"/>
        <xdr:cNvSpPr/>
      </xdr:nvSpPr>
      <xdr:spPr>
        <a:xfrm>
          <a:off x="134620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116857</xdr:rowOff>
    </xdr:from>
    <xdr:ext cx="762000" cy="259045"/>
    <xdr:sp macro="" textlink="">
      <xdr:nvSpPr>
        <xdr:cNvPr id="414" name="テキスト ボックス 413"/>
        <xdr:cNvSpPr txBox="1"/>
      </xdr:nvSpPr>
      <xdr:spPr>
        <a:xfrm>
          <a:off x="13131800" y="6803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[120.9%]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地方債現在高は増加したものの、財政調整基金等の積立による充当可能基金の増額などにより、前年度と比較して</a:t>
          </a:r>
          <a:r>
            <a:rPr kumimoji="1" lang="en-US" altLang="ja-JP" sz="1400">
              <a:latin typeface="ＭＳ Ｐゴシック"/>
            </a:rPr>
            <a:t>11.8</a:t>
          </a:r>
          <a:r>
            <a:rPr kumimoji="1" lang="ja-JP" altLang="en-US" sz="1400">
              <a:latin typeface="ＭＳ Ｐゴシック"/>
            </a:rPr>
            <a:t>ポイント下降し、</a:t>
          </a:r>
          <a:r>
            <a:rPr kumimoji="1" lang="en-US" altLang="ja-JP" sz="1400">
              <a:latin typeface="ＭＳ Ｐゴシック"/>
            </a:rPr>
            <a:t>120.9%</a:t>
          </a:r>
          <a:r>
            <a:rPr kumimoji="1" lang="ja-JP" altLang="en-US" sz="1400">
              <a:latin typeface="ＭＳ Ｐゴシック"/>
            </a:rPr>
            <a:t>となった。新市建設計画に伴う大型建設事業は概ね完了し、今後は第</a:t>
          </a:r>
          <a:r>
            <a:rPr kumimoji="1" lang="en-US" altLang="ja-JP" sz="1400">
              <a:latin typeface="ＭＳ Ｐゴシック"/>
            </a:rPr>
            <a:t>3</a:t>
          </a:r>
          <a:r>
            <a:rPr kumimoji="1" lang="ja-JP" altLang="en-US" sz="1400">
              <a:latin typeface="ＭＳ Ｐゴシック"/>
            </a:rPr>
            <a:t>次行革等を着実に進め、繰上償還を計画的に行い財政の健全化に努める。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42027</xdr:rowOff>
    </xdr:from>
    <xdr:to>
      <xdr:col>24</xdr:col>
      <xdr:colOff>558800</xdr:colOff>
      <xdr:row>15</xdr:row>
      <xdr:rowOff>65754</xdr:rowOff>
    </xdr:to>
    <xdr:cxnSp macro="">
      <xdr:nvCxnSpPr>
        <xdr:cNvPr id="448" name="直線コネクタ 447"/>
        <xdr:cNvCxnSpPr/>
      </xdr:nvCxnSpPr>
      <xdr:spPr>
        <a:xfrm flipV="1">
          <a:off x="16179800" y="2613777"/>
          <a:ext cx="838200" cy="23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65754</xdr:rowOff>
    </xdr:from>
    <xdr:to>
      <xdr:col>23</xdr:col>
      <xdr:colOff>406400</xdr:colOff>
      <xdr:row>15</xdr:row>
      <xdr:rowOff>77417</xdr:rowOff>
    </xdr:to>
    <xdr:cxnSp macro="">
      <xdr:nvCxnSpPr>
        <xdr:cNvPr id="451" name="直線コネクタ 450"/>
        <xdr:cNvCxnSpPr/>
      </xdr:nvCxnSpPr>
      <xdr:spPr>
        <a:xfrm flipV="1">
          <a:off x="15290800" y="2637504"/>
          <a:ext cx="889000" cy="11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77417</xdr:rowOff>
    </xdr:from>
    <xdr:to>
      <xdr:col>22</xdr:col>
      <xdr:colOff>203200</xdr:colOff>
      <xdr:row>15</xdr:row>
      <xdr:rowOff>100341</xdr:rowOff>
    </xdr:to>
    <xdr:cxnSp macro="">
      <xdr:nvCxnSpPr>
        <xdr:cNvPr id="454" name="直線コネクタ 453"/>
        <xdr:cNvCxnSpPr/>
      </xdr:nvCxnSpPr>
      <xdr:spPr>
        <a:xfrm flipV="1">
          <a:off x="14401800" y="2649167"/>
          <a:ext cx="889000" cy="22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100341</xdr:rowOff>
    </xdr:from>
    <xdr:to>
      <xdr:col>21</xdr:col>
      <xdr:colOff>0</xdr:colOff>
      <xdr:row>15</xdr:row>
      <xdr:rowOff>122259</xdr:rowOff>
    </xdr:to>
    <xdr:cxnSp macro="">
      <xdr:nvCxnSpPr>
        <xdr:cNvPr id="457" name="直線コネクタ 456"/>
        <xdr:cNvCxnSpPr/>
      </xdr:nvCxnSpPr>
      <xdr:spPr>
        <a:xfrm flipV="1">
          <a:off x="13512800" y="2672091"/>
          <a:ext cx="889000" cy="21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107982</xdr:rowOff>
    </xdr:from>
    <xdr:to>
      <xdr:col>21</xdr:col>
      <xdr:colOff>50800</xdr:colOff>
      <xdr:row>15</xdr:row>
      <xdr:rowOff>38132</xdr:rowOff>
    </xdr:to>
    <xdr:sp macro="" textlink="">
      <xdr:nvSpPr>
        <xdr:cNvPr id="458" name="フローチャート : 判断 457"/>
        <xdr:cNvSpPr/>
      </xdr:nvSpPr>
      <xdr:spPr>
        <a:xfrm>
          <a:off x="14351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48309</xdr:rowOff>
    </xdr:from>
    <xdr:ext cx="762000" cy="259045"/>
    <xdr:sp macro="" textlink="">
      <xdr:nvSpPr>
        <xdr:cNvPr id="459" name="テキスト ボックス 458"/>
        <xdr:cNvSpPr txBox="1"/>
      </xdr:nvSpPr>
      <xdr:spPr>
        <a:xfrm>
          <a:off x="14020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153024</xdr:rowOff>
    </xdr:from>
    <xdr:to>
      <xdr:col>19</xdr:col>
      <xdr:colOff>533400</xdr:colOff>
      <xdr:row>15</xdr:row>
      <xdr:rowOff>83174</xdr:rowOff>
    </xdr:to>
    <xdr:sp macro="" textlink="">
      <xdr:nvSpPr>
        <xdr:cNvPr id="460" name="フローチャート : 判断 459"/>
        <xdr:cNvSpPr/>
      </xdr:nvSpPr>
      <xdr:spPr>
        <a:xfrm>
          <a:off x="13462000" y="2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93351</xdr:rowOff>
    </xdr:from>
    <xdr:ext cx="762000" cy="259045"/>
    <xdr:sp macro="" textlink="">
      <xdr:nvSpPr>
        <xdr:cNvPr id="461" name="テキスト ボックス 460"/>
        <xdr:cNvSpPr txBox="1"/>
      </xdr:nvSpPr>
      <xdr:spPr>
        <a:xfrm>
          <a:off x="13131800" y="232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162677</xdr:rowOff>
    </xdr:from>
    <xdr:to>
      <xdr:col>24</xdr:col>
      <xdr:colOff>609600</xdr:colOff>
      <xdr:row>15</xdr:row>
      <xdr:rowOff>92827</xdr:rowOff>
    </xdr:to>
    <xdr:sp macro="" textlink="">
      <xdr:nvSpPr>
        <xdr:cNvPr id="467" name="円/楕円 466"/>
        <xdr:cNvSpPr/>
      </xdr:nvSpPr>
      <xdr:spPr>
        <a:xfrm>
          <a:off x="16967200" y="2562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134754</xdr:rowOff>
    </xdr:from>
    <xdr:ext cx="762000" cy="259045"/>
    <xdr:sp macro="" textlink="">
      <xdr:nvSpPr>
        <xdr:cNvPr id="468" name="将来負担の状況該当値テキスト"/>
        <xdr:cNvSpPr txBox="1"/>
      </xdr:nvSpPr>
      <xdr:spPr>
        <a:xfrm>
          <a:off x="17106900" y="2535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14954</xdr:rowOff>
    </xdr:from>
    <xdr:to>
      <xdr:col>23</xdr:col>
      <xdr:colOff>457200</xdr:colOff>
      <xdr:row>15</xdr:row>
      <xdr:rowOff>116554</xdr:rowOff>
    </xdr:to>
    <xdr:sp macro="" textlink="">
      <xdr:nvSpPr>
        <xdr:cNvPr id="469" name="円/楕円 468"/>
        <xdr:cNvSpPr/>
      </xdr:nvSpPr>
      <xdr:spPr>
        <a:xfrm>
          <a:off x="16129000" y="2586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101331</xdr:rowOff>
    </xdr:from>
    <xdr:ext cx="736600" cy="259045"/>
    <xdr:sp macro="" textlink="">
      <xdr:nvSpPr>
        <xdr:cNvPr id="470" name="テキスト ボックス 469"/>
        <xdr:cNvSpPr txBox="1"/>
      </xdr:nvSpPr>
      <xdr:spPr>
        <a:xfrm>
          <a:off x="15798800" y="2673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132.7</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26617</xdr:rowOff>
    </xdr:from>
    <xdr:to>
      <xdr:col>22</xdr:col>
      <xdr:colOff>254000</xdr:colOff>
      <xdr:row>15</xdr:row>
      <xdr:rowOff>128217</xdr:rowOff>
    </xdr:to>
    <xdr:sp macro="" textlink="">
      <xdr:nvSpPr>
        <xdr:cNvPr id="471" name="円/楕円 470"/>
        <xdr:cNvSpPr/>
      </xdr:nvSpPr>
      <xdr:spPr>
        <a:xfrm>
          <a:off x="15240000" y="2598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112994</xdr:rowOff>
    </xdr:from>
    <xdr:ext cx="762000" cy="259045"/>
    <xdr:sp macro="" textlink="">
      <xdr:nvSpPr>
        <xdr:cNvPr id="472" name="テキスト ボックス 471"/>
        <xdr:cNvSpPr txBox="1"/>
      </xdr:nvSpPr>
      <xdr:spPr>
        <a:xfrm>
          <a:off x="14909800" y="2684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49541</xdr:rowOff>
    </xdr:from>
    <xdr:to>
      <xdr:col>21</xdr:col>
      <xdr:colOff>50800</xdr:colOff>
      <xdr:row>15</xdr:row>
      <xdr:rowOff>151141</xdr:rowOff>
    </xdr:to>
    <xdr:sp macro="" textlink="">
      <xdr:nvSpPr>
        <xdr:cNvPr id="473" name="円/楕円 472"/>
        <xdr:cNvSpPr/>
      </xdr:nvSpPr>
      <xdr:spPr>
        <a:xfrm>
          <a:off x="14351000" y="262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135918</xdr:rowOff>
    </xdr:from>
    <xdr:ext cx="762000" cy="259045"/>
    <xdr:sp macro="" textlink="">
      <xdr:nvSpPr>
        <xdr:cNvPr id="474" name="テキスト ボックス 473"/>
        <xdr:cNvSpPr txBox="1"/>
      </xdr:nvSpPr>
      <xdr:spPr>
        <a:xfrm>
          <a:off x="14020800" y="270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149.9</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71459</xdr:rowOff>
    </xdr:from>
    <xdr:to>
      <xdr:col>19</xdr:col>
      <xdr:colOff>533400</xdr:colOff>
      <xdr:row>16</xdr:row>
      <xdr:rowOff>1609</xdr:rowOff>
    </xdr:to>
    <xdr:sp macro="" textlink="">
      <xdr:nvSpPr>
        <xdr:cNvPr id="475" name="円/楕円 474"/>
        <xdr:cNvSpPr/>
      </xdr:nvSpPr>
      <xdr:spPr>
        <a:xfrm>
          <a:off x="13462000" y="2643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157836</xdr:rowOff>
    </xdr:from>
    <xdr:ext cx="762000" cy="259045"/>
    <xdr:sp macro="" textlink="">
      <xdr:nvSpPr>
        <xdr:cNvPr id="476" name="テキスト ボックス 475"/>
        <xdr:cNvSpPr txBox="1"/>
      </xdr:nvSpPr>
      <xdr:spPr>
        <a:xfrm>
          <a:off x="13131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広島県安芸高田市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30,991
30,434
537.79
22,923,236
22,187,595
538,490
14,294,504
33,288,253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14.3
120.9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合併以降</a:t>
          </a:r>
          <a:r>
            <a:rPr kumimoji="1" lang="en-US" altLang="ja-JP" sz="1400">
              <a:latin typeface="ＭＳ Ｐゴシック"/>
            </a:rPr>
            <a:t>6</a:t>
          </a:r>
          <a:r>
            <a:rPr kumimoji="1" lang="ja-JP" altLang="en-US" sz="1400">
              <a:latin typeface="ＭＳ Ｐゴシック"/>
            </a:rPr>
            <a:t>年間の新規採用の凍結、早期退職の促進に取り組んだ結果、定員適正化計画の数値目標以上の削減を果たしているが、人件費に係る経常収支比率は、引き続き類似団体平均を上回っている。今後は、第</a:t>
          </a:r>
          <a:r>
            <a:rPr kumimoji="1" lang="en-US" altLang="ja-JP" sz="1400">
              <a:latin typeface="ＭＳ Ｐゴシック"/>
            </a:rPr>
            <a:t>3</a:t>
          </a:r>
          <a:r>
            <a:rPr kumimoji="1" lang="ja-JP" altLang="en-US" sz="1400">
              <a:latin typeface="ＭＳ Ｐゴシック"/>
            </a:rPr>
            <a:t>次定員適正化計画に基づき、職員の年齢構成等を考慮しつつ、退職者の</a:t>
          </a:r>
          <a:r>
            <a:rPr kumimoji="1" lang="en-US" altLang="ja-JP" sz="1400">
              <a:latin typeface="ＭＳ Ｐゴシック"/>
            </a:rPr>
            <a:t>2</a:t>
          </a:r>
          <a:r>
            <a:rPr kumimoji="1" lang="ja-JP" altLang="en-US" sz="1400">
              <a:latin typeface="ＭＳ Ｐゴシック"/>
            </a:rPr>
            <a:t>割から</a:t>
          </a:r>
          <a:r>
            <a:rPr kumimoji="1" lang="en-US" altLang="ja-JP" sz="1400">
              <a:latin typeface="ＭＳ Ｐゴシック"/>
            </a:rPr>
            <a:t>3</a:t>
          </a:r>
          <a:r>
            <a:rPr kumimoji="1" lang="ja-JP" altLang="en-US" sz="1400">
              <a:latin typeface="ＭＳ Ｐゴシック"/>
            </a:rPr>
            <a:t>割程度を補充し、平成</a:t>
          </a:r>
          <a:r>
            <a:rPr kumimoji="1" lang="en-US" altLang="ja-JP" sz="1400">
              <a:latin typeface="ＭＳ Ｐゴシック"/>
            </a:rPr>
            <a:t>30</a:t>
          </a:r>
          <a:r>
            <a:rPr kumimoji="1" lang="ja-JP" altLang="en-US" sz="1400">
              <a:latin typeface="ＭＳ Ｐゴシック"/>
            </a:rPr>
            <a:t>年度に類似団体程度の人員になるよう職員数の適正管理を継続していく。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78994</xdr:rowOff>
    </xdr:from>
    <xdr:to>
      <xdr:col>7</xdr:col>
      <xdr:colOff>15875</xdr:colOff>
      <xdr:row>37</xdr:row>
      <xdr:rowOff>133858</xdr:rowOff>
    </xdr:to>
    <xdr:cxnSp macro="">
      <xdr:nvCxnSpPr>
        <xdr:cNvPr id="63" name="直線コネクタ 62"/>
        <xdr:cNvCxnSpPr/>
      </xdr:nvCxnSpPr>
      <xdr:spPr>
        <a:xfrm flipV="1">
          <a:off x="3987800" y="642264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133858</xdr:rowOff>
    </xdr:from>
    <xdr:to>
      <xdr:col>5</xdr:col>
      <xdr:colOff>549275</xdr:colOff>
      <xdr:row>38</xdr:row>
      <xdr:rowOff>17272</xdr:rowOff>
    </xdr:to>
    <xdr:cxnSp macro="">
      <xdr:nvCxnSpPr>
        <xdr:cNvPr id="66" name="直線コネクタ 65"/>
        <xdr:cNvCxnSpPr/>
      </xdr:nvCxnSpPr>
      <xdr:spPr>
        <a:xfrm flipV="1">
          <a:off x="3098800" y="647750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106426</xdr:rowOff>
    </xdr:from>
    <xdr:to>
      <xdr:col>4</xdr:col>
      <xdr:colOff>346075</xdr:colOff>
      <xdr:row>38</xdr:row>
      <xdr:rowOff>17272</xdr:rowOff>
    </xdr:to>
    <xdr:cxnSp macro="">
      <xdr:nvCxnSpPr>
        <xdr:cNvPr id="69" name="直線コネクタ 68"/>
        <xdr:cNvCxnSpPr/>
      </xdr:nvCxnSpPr>
      <xdr:spPr>
        <a:xfrm>
          <a:off x="2209800" y="645007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106426</xdr:rowOff>
    </xdr:from>
    <xdr:to>
      <xdr:col>3</xdr:col>
      <xdr:colOff>142875</xdr:colOff>
      <xdr:row>38</xdr:row>
      <xdr:rowOff>3556</xdr:rowOff>
    </xdr:to>
    <xdr:cxnSp macro="">
      <xdr:nvCxnSpPr>
        <xdr:cNvPr id="72" name="直線コネクタ 71"/>
        <xdr:cNvCxnSpPr/>
      </xdr:nvCxnSpPr>
      <xdr:spPr>
        <a:xfrm flipV="1">
          <a:off x="1320800" y="645007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85107</xdr:rowOff>
    </xdr:from>
    <xdr:ext cx="762000" cy="259045"/>
    <xdr:sp macro="" textlink="">
      <xdr:nvSpPr>
        <xdr:cNvPr id="74" name="テキスト ボックス 73"/>
        <xdr:cNvSpPr txBox="1"/>
      </xdr:nvSpPr>
      <xdr:spPr>
        <a:xfrm>
          <a:off x="1828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158259</xdr:rowOff>
    </xdr:from>
    <xdr:ext cx="762000" cy="259045"/>
    <xdr:sp macro="" textlink="">
      <xdr:nvSpPr>
        <xdr:cNvPr id="76" name="テキスト ボックス 75"/>
        <xdr:cNvSpPr txBox="1"/>
      </xdr:nvSpPr>
      <xdr:spPr>
        <a:xfrm>
          <a:off x="939800" y="6159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28194</xdr:rowOff>
    </xdr:from>
    <xdr:to>
      <xdr:col>7</xdr:col>
      <xdr:colOff>66675</xdr:colOff>
      <xdr:row>37</xdr:row>
      <xdr:rowOff>129794</xdr:rowOff>
    </xdr:to>
    <xdr:sp macro="" textlink="">
      <xdr:nvSpPr>
        <xdr:cNvPr id="82" name="円/楕円 81"/>
        <xdr:cNvSpPr/>
      </xdr:nvSpPr>
      <xdr:spPr>
        <a:xfrm>
          <a:off x="4775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271</xdr:rowOff>
    </xdr:from>
    <xdr:ext cx="762000" cy="259045"/>
    <xdr:sp macro="" textlink="">
      <xdr:nvSpPr>
        <xdr:cNvPr id="83" name="人件費該当値テキスト"/>
        <xdr:cNvSpPr txBox="1"/>
      </xdr:nvSpPr>
      <xdr:spPr>
        <a:xfrm>
          <a:off x="49149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83058</xdr:rowOff>
    </xdr:from>
    <xdr:to>
      <xdr:col>5</xdr:col>
      <xdr:colOff>600075</xdr:colOff>
      <xdr:row>38</xdr:row>
      <xdr:rowOff>13208</xdr:rowOff>
    </xdr:to>
    <xdr:sp macro="" textlink="">
      <xdr:nvSpPr>
        <xdr:cNvPr id="84" name="円/楕円 83"/>
        <xdr:cNvSpPr/>
      </xdr:nvSpPr>
      <xdr:spPr>
        <a:xfrm>
          <a:off x="3937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169435</xdr:rowOff>
    </xdr:from>
    <xdr:ext cx="736600" cy="259045"/>
    <xdr:sp macro="" textlink="">
      <xdr:nvSpPr>
        <xdr:cNvPr id="85" name="テキスト ボックス 84"/>
        <xdr:cNvSpPr txBox="1"/>
      </xdr:nvSpPr>
      <xdr:spPr>
        <a:xfrm>
          <a:off x="3606800" y="651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137922</xdr:rowOff>
    </xdr:from>
    <xdr:to>
      <xdr:col>4</xdr:col>
      <xdr:colOff>396875</xdr:colOff>
      <xdr:row>38</xdr:row>
      <xdr:rowOff>68072</xdr:rowOff>
    </xdr:to>
    <xdr:sp macro="" textlink="">
      <xdr:nvSpPr>
        <xdr:cNvPr id="86" name="円/楕円 85"/>
        <xdr:cNvSpPr/>
      </xdr:nvSpPr>
      <xdr:spPr>
        <a:xfrm>
          <a:off x="3048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52849</xdr:rowOff>
    </xdr:from>
    <xdr:ext cx="762000" cy="259045"/>
    <xdr:sp macro="" textlink="">
      <xdr:nvSpPr>
        <xdr:cNvPr id="87" name="テキスト ボックス 86"/>
        <xdr:cNvSpPr txBox="1"/>
      </xdr:nvSpPr>
      <xdr:spPr>
        <a:xfrm>
          <a:off x="2717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55626</xdr:rowOff>
    </xdr:from>
    <xdr:to>
      <xdr:col>3</xdr:col>
      <xdr:colOff>193675</xdr:colOff>
      <xdr:row>37</xdr:row>
      <xdr:rowOff>157226</xdr:rowOff>
    </xdr:to>
    <xdr:sp macro="" textlink="">
      <xdr:nvSpPr>
        <xdr:cNvPr id="88" name="円/楕円 87"/>
        <xdr:cNvSpPr/>
      </xdr:nvSpPr>
      <xdr:spPr>
        <a:xfrm>
          <a:off x="2159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142003</xdr:rowOff>
    </xdr:from>
    <xdr:ext cx="762000" cy="259045"/>
    <xdr:sp macro="" textlink="">
      <xdr:nvSpPr>
        <xdr:cNvPr id="89" name="テキスト ボックス 88"/>
        <xdr:cNvSpPr txBox="1"/>
      </xdr:nvSpPr>
      <xdr:spPr>
        <a:xfrm>
          <a:off x="1828800" y="6485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124206</xdr:rowOff>
    </xdr:from>
    <xdr:to>
      <xdr:col>1</xdr:col>
      <xdr:colOff>676275</xdr:colOff>
      <xdr:row>38</xdr:row>
      <xdr:rowOff>54356</xdr:rowOff>
    </xdr:to>
    <xdr:sp macro="" textlink="">
      <xdr:nvSpPr>
        <xdr:cNvPr id="90" name="円/楕円 89"/>
        <xdr:cNvSpPr/>
      </xdr:nvSpPr>
      <xdr:spPr>
        <a:xfrm>
          <a:off x="12700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39133</xdr:rowOff>
    </xdr:from>
    <xdr:ext cx="762000" cy="259045"/>
    <xdr:sp macro="" textlink="">
      <xdr:nvSpPr>
        <xdr:cNvPr id="91" name="テキスト ボックス 90"/>
        <xdr:cNvSpPr txBox="1"/>
      </xdr:nvSpPr>
      <xdr:spPr>
        <a:xfrm>
          <a:off x="939800" y="6554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物件費に係る経常収支比率は、類似団体平均と比較すると高い傾向にあり、前年度から</a:t>
          </a:r>
          <a:r>
            <a:rPr kumimoji="1" lang="en-US" altLang="ja-JP" sz="1300">
              <a:latin typeface="ＭＳ Ｐゴシック"/>
            </a:rPr>
            <a:t>0.5</a:t>
          </a:r>
          <a:r>
            <a:rPr kumimoji="1" lang="ja-JP" altLang="en-US" sz="1300">
              <a:latin typeface="ＭＳ Ｐゴシック"/>
            </a:rPr>
            <a:t>ポイント上昇し、</a:t>
          </a:r>
          <a:r>
            <a:rPr kumimoji="1" lang="en-US" altLang="ja-JP" sz="1300">
              <a:latin typeface="ＭＳ Ｐゴシック"/>
            </a:rPr>
            <a:t>14.3%</a:t>
          </a:r>
          <a:r>
            <a:rPr kumimoji="1" lang="ja-JP" altLang="en-US" sz="1300">
              <a:latin typeface="ＭＳ Ｐゴシック"/>
            </a:rPr>
            <a:t>となった。今後も、業務の民間委託を推進するため高い水準が続くことが想定されるが、人件費を併せた全体経費の削減に努める。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102507</xdr:rowOff>
    </xdr:from>
    <xdr:to>
      <xdr:col>24</xdr:col>
      <xdr:colOff>31750</xdr:colOff>
      <xdr:row>17</xdr:row>
      <xdr:rowOff>156936</xdr:rowOff>
    </xdr:to>
    <xdr:cxnSp macro="">
      <xdr:nvCxnSpPr>
        <xdr:cNvPr id="126" name="直線コネクタ 125"/>
        <xdr:cNvCxnSpPr/>
      </xdr:nvCxnSpPr>
      <xdr:spPr>
        <a:xfrm>
          <a:off x="15671800" y="3017157"/>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102507</xdr:rowOff>
    </xdr:from>
    <xdr:to>
      <xdr:col>22</xdr:col>
      <xdr:colOff>565150</xdr:colOff>
      <xdr:row>17</xdr:row>
      <xdr:rowOff>113393</xdr:rowOff>
    </xdr:to>
    <xdr:cxnSp macro="">
      <xdr:nvCxnSpPr>
        <xdr:cNvPr id="129" name="直線コネクタ 128"/>
        <xdr:cNvCxnSpPr/>
      </xdr:nvCxnSpPr>
      <xdr:spPr>
        <a:xfrm flipV="1">
          <a:off x="14782800" y="3017157"/>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154214</xdr:rowOff>
    </xdr:from>
    <xdr:to>
      <xdr:col>21</xdr:col>
      <xdr:colOff>361950</xdr:colOff>
      <xdr:row>17</xdr:row>
      <xdr:rowOff>113393</xdr:rowOff>
    </xdr:to>
    <xdr:cxnSp macro="">
      <xdr:nvCxnSpPr>
        <xdr:cNvPr id="132" name="直線コネクタ 131"/>
        <xdr:cNvCxnSpPr/>
      </xdr:nvCxnSpPr>
      <xdr:spPr>
        <a:xfrm>
          <a:off x="13893800" y="289741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154214</xdr:rowOff>
    </xdr:from>
    <xdr:to>
      <xdr:col>20</xdr:col>
      <xdr:colOff>158750</xdr:colOff>
      <xdr:row>17</xdr:row>
      <xdr:rowOff>48079</xdr:rowOff>
    </xdr:to>
    <xdr:cxnSp macro="">
      <xdr:nvCxnSpPr>
        <xdr:cNvPr id="135" name="直線コネクタ 134"/>
        <xdr:cNvCxnSpPr/>
      </xdr:nvCxnSpPr>
      <xdr:spPr>
        <a:xfrm flipV="1">
          <a:off x="13004800" y="2897414"/>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6" name="フローチャート : 判断 135"/>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62791</xdr:rowOff>
    </xdr:from>
    <xdr:ext cx="762000" cy="259045"/>
    <xdr:sp macro="" textlink="">
      <xdr:nvSpPr>
        <xdr:cNvPr id="137" name="テキスト ボックス 136"/>
        <xdr:cNvSpPr txBox="1"/>
      </xdr:nvSpPr>
      <xdr:spPr>
        <a:xfrm>
          <a:off x="13512800" y="24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106136</xdr:rowOff>
    </xdr:from>
    <xdr:to>
      <xdr:col>24</xdr:col>
      <xdr:colOff>82550</xdr:colOff>
      <xdr:row>18</xdr:row>
      <xdr:rowOff>36286</xdr:rowOff>
    </xdr:to>
    <xdr:sp macro="" textlink="">
      <xdr:nvSpPr>
        <xdr:cNvPr id="145" name="円/楕円 144"/>
        <xdr:cNvSpPr/>
      </xdr:nvSpPr>
      <xdr:spPr>
        <a:xfrm>
          <a:off x="16459200" y="302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78213</xdr:rowOff>
    </xdr:from>
    <xdr:ext cx="762000" cy="259045"/>
    <xdr:sp macro="" textlink="">
      <xdr:nvSpPr>
        <xdr:cNvPr id="146" name="物件費該当値テキスト"/>
        <xdr:cNvSpPr txBox="1"/>
      </xdr:nvSpPr>
      <xdr:spPr>
        <a:xfrm>
          <a:off x="16598900" y="299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51707</xdr:rowOff>
    </xdr:from>
    <xdr:to>
      <xdr:col>22</xdr:col>
      <xdr:colOff>615950</xdr:colOff>
      <xdr:row>17</xdr:row>
      <xdr:rowOff>153307</xdr:rowOff>
    </xdr:to>
    <xdr:sp macro="" textlink="">
      <xdr:nvSpPr>
        <xdr:cNvPr id="147" name="円/楕円 146"/>
        <xdr:cNvSpPr/>
      </xdr:nvSpPr>
      <xdr:spPr>
        <a:xfrm>
          <a:off x="15621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138084</xdr:rowOff>
    </xdr:from>
    <xdr:ext cx="736600" cy="259045"/>
    <xdr:sp macro="" textlink="">
      <xdr:nvSpPr>
        <xdr:cNvPr id="148" name="テキスト ボックス 147"/>
        <xdr:cNvSpPr txBox="1"/>
      </xdr:nvSpPr>
      <xdr:spPr>
        <a:xfrm>
          <a:off x="15290800" y="305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62593</xdr:rowOff>
    </xdr:from>
    <xdr:to>
      <xdr:col>21</xdr:col>
      <xdr:colOff>412750</xdr:colOff>
      <xdr:row>17</xdr:row>
      <xdr:rowOff>164193</xdr:rowOff>
    </xdr:to>
    <xdr:sp macro="" textlink="">
      <xdr:nvSpPr>
        <xdr:cNvPr id="149" name="円/楕円 148"/>
        <xdr:cNvSpPr/>
      </xdr:nvSpPr>
      <xdr:spPr>
        <a:xfrm>
          <a:off x="14732000" y="297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148970</xdr:rowOff>
    </xdr:from>
    <xdr:ext cx="762000" cy="259045"/>
    <xdr:sp macro="" textlink="">
      <xdr:nvSpPr>
        <xdr:cNvPr id="150" name="テキスト ボックス 149"/>
        <xdr:cNvSpPr txBox="1"/>
      </xdr:nvSpPr>
      <xdr:spPr>
        <a:xfrm>
          <a:off x="14401800" y="306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103414</xdr:rowOff>
    </xdr:from>
    <xdr:to>
      <xdr:col>20</xdr:col>
      <xdr:colOff>209550</xdr:colOff>
      <xdr:row>17</xdr:row>
      <xdr:rowOff>33564</xdr:rowOff>
    </xdr:to>
    <xdr:sp macro="" textlink="">
      <xdr:nvSpPr>
        <xdr:cNvPr id="151" name="円/楕円 150"/>
        <xdr:cNvSpPr/>
      </xdr:nvSpPr>
      <xdr:spPr>
        <a:xfrm>
          <a:off x="13843000" y="2846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18341</xdr:rowOff>
    </xdr:from>
    <xdr:ext cx="762000" cy="259045"/>
    <xdr:sp macro="" textlink="">
      <xdr:nvSpPr>
        <xdr:cNvPr id="152" name="テキスト ボックス 151"/>
        <xdr:cNvSpPr txBox="1"/>
      </xdr:nvSpPr>
      <xdr:spPr>
        <a:xfrm>
          <a:off x="13512800" y="2932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168729</xdr:rowOff>
    </xdr:from>
    <xdr:to>
      <xdr:col>19</xdr:col>
      <xdr:colOff>6350</xdr:colOff>
      <xdr:row>17</xdr:row>
      <xdr:rowOff>98879</xdr:rowOff>
    </xdr:to>
    <xdr:sp macro="" textlink="">
      <xdr:nvSpPr>
        <xdr:cNvPr id="153" name="円/楕円 152"/>
        <xdr:cNvSpPr/>
      </xdr:nvSpPr>
      <xdr:spPr>
        <a:xfrm>
          <a:off x="12954000" y="2911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83656</xdr:rowOff>
    </xdr:from>
    <xdr:ext cx="762000" cy="259045"/>
    <xdr:sp macro="" textlink="">
      <xdr:nvSpPr>
        <xdr:cNvPr id="154" name="テキスト ボックス 153"/>
        <xdr:cNvSpPr txBox="1"/>
      </xdr:nvSpPr>
      <xdr:spPr>
        <a:xfrm>
          <a:off x="12623800" y="2998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扶助費に係る経常収支比率は、引き続き類似団体平均を下回っており、今後も適正水準の維持に努める。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0</xdr:rowOff>
    </xdr:from>
    <xdr:to>
      <xdr:col>7</xdr:col>
      <xdr:colOff>15875</xdr:colOff>
      <xdr:row>54</xdr:row>
      <xdr:rowOff>50800</xdr:rowOff>
    </xdr:to>
    <xdr:cxnSp macro="">
      <xdr:nvCxnSpPr>
        <xdr:cNvPr id="187" name="直線コネクタ 186"/>
        <xdr:cNvCxnSpPr/>
      </xdr:nvCxnSpPr>
      <xdr:spPr>
        <a:xfrm>
          <a:off x="3987800" y="92583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0</xdr:rowOff>
    </xdr:from>
    <xdr:to>
      <xdr:col>5</xdr:col>
      <xdr:colOff>549275</xdr:colOff>
      <xdr:row>54</xdr:row>
      <xdr:rowOff>38100</xdr:rowOff>
    </xdr:to>
    <xdr:cxnSp macro="">
      <xdr:nvCxnSpPr>
        <xdr:cNvPr id="190" name="直線コネクタ 189"/>
        <xdr:cNvCxnSpPr/>
      </xdr:nvCxnSpPr>
      <xdr:spPr>
        <a:xfrm flipV="1">
          <a:off x="3098800" y="925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0</xdr:rowOff>
    </xdr:from>
    <xdr:to>
      <xdr:col>4</xdr:col>
      <xdr:colOff>346075</xdr:colOff>
      <xdr:row>54</xdr:row>
      <xdr:rowOff>38100</xdr:rowOff>
    </xdr:to>
    <xdr:cxnSp macro="">
      <xdr:nvCxnSpPr>
        <xdr:cNvPr id="193" name="直線コネクタ 192"/>
        <xdr:cNvCxnSpPr/>
      </xdr:nvCxnSpPr>
      <xdr:spPr>
        <a:xfrm>
          <a:off x="2209800" y="9258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146050</xdr:rowOff>
    </xdr:from>
    <xdr:to>
      <xdr:col>3</xdr:col>
      <xdr:colOff>142875</xdr:colOff>
      <xdr:row>54</xdr:row>
      <xdr:rowOff>0</xdr:rowOff>
    </xdr:to>
    <xdr:cxnSp macro="">
      <xdr:nvCxnSpPr>
        <xdr:cNvPr id="196" name="直線コネクタ 195"/>
        <xdr:cNvCxnSpPr/>
      </xdr:nvCxnSpPr>
      <xdr:spPr>
        <a:xfrm>
          <a:off x="1320800" y="92329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6350</xdr:rowOff>
    </xdr:from>
    <xdr:to>
      <xdr:col>3</xdr:col>
      <xdr:colOff>193675</xdr:colOff>
      <xdr:row>55</xdr:row>
      <xdr:rowOff>107950</xdr:rowOff>
    </xdr:to>
    <xdr:sp macro="" textlink="">
      <xdr:nvSpPr>
        <xdr:cNvPr id="197" name="フローチャート : 判断 196"/>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92727</xdr:rowOff>
    </xdr:from>
    <xdr:ext cx="762000" cy="259045"/>
    <xdr:sp macro="" textlink="">
      <xdr:nvSpPr>
        <xdr:cNvPr id="198" name="テキスト ボックス 197"/>
        <xdr:cNvSpPr txBox="1"/>
      </xdr:nvSpPr>
      <xdr:spPr>
        <a:xfrm>
          <a:off x="1828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9" name="フローチャート : 判断 198"/>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00" name="テキスト ボックス 199"/>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0</xdr:rowOff>
    </xdr:from>
    <xdr:to>
      <xdr:col>7</xdr:col>
      <xdr:colOff>66675</xdr:colOff>
      <xdr:row>54</xdr:row>
      <xdr:rowOff>101600</xdr:rowOff>
    </xdr:to>
    <xdr:sp macro="" textlink="">
      <xdr:nvSpPr>
        <xdr:cNvPr id="206" name="円/楕円 205"/>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16527</xdr:rowOff>
    </xdr:from>
    <xdr:ext cx="762000" cy="259045"/>
    <xdr:sp macro="" textlink="">
      <xdr:nvSpPr>
        <xdr:cNvPr id="207" name="扶助費該当値テキスト"/>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120650</xdr:rowOff>
    </xdr:from>
    <xdr:to>
      <xdr:col>5</xdr:col>
      <xdr:colOff>600075</xdr:colOff>
      <xdr:row>54</xdr:row>
      <xdr:rowOff>50800</xdr:rowOff>
    </xdr:to>
    <xdr:sp macro="" textlink="">
      <xdr:nvSpPr>
        <xdr:cNvPr id="208" name="円/楕円 207"/>
        <xdr:cNvSpPr/>
      </xdr:nvSpPr>
      <xdr:spPr>
        <a:xfrm>
          <a:off x="3937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60977</xdr:rowOff>
    </xdr:from>
    <xdr:ext cx="736600" cy="259045"/>
    <xdr:sp macro="" textlink="">
      <xdr:nvSpPr>
        <xdr:cNvPr id="209" name="テキスト ボックス 208"/>
        <xdr:cNvSpPr txBox="1"/>
      </xdr:nvSpPr>
      <xdr:spPr>
        <a:xfrm>
          <a:off x="3606800" y="897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158750</xdr:rowOff>
    </xdr:from>
    <xdr:to>
      <xdr:col>4</xdr:col>
      <xdr:colOff>396875</xdr:colOff>
      <xdr:row>54</xdr:row>
      <xdr:rowOff>88900</xdr:rowOff>
    </xdr:to>
    <xdr:sp macro="" textlink="">
      <xdr:nvSpPr>
        <xdr:cNvPr id="210" name="円/楕円 209"/>
        <xdr:cNvSpPr/>
      </xdr:nvSpPr>
      <xdr:spPr>
        <a:xfrm>
          <a:off x="3048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99077</xdr:rowOff>
    </xdr:from>
    <xdr:ext cx="762000" cy="259045"/>
    <xdr:sp macro="" textlink="">
      <xdr:nvSpPr>
        <xdr:cNvPr id="211" name="テキスト ボックス 210"/>
        <xdr:cNvSpPr txBox="1"/>
      </xdr:nvSpPr>
      <xdr:spPr>
        <a:xfrm>
          <a:off x="2717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120650</xdr:rowOff>
    </xdr:from>
    <xdr:to>
      <xdr:col>3</xdr:col>
      <xdr:colOff>193675</xdr:colOff>
      <xdr:row>54</xdr:row>
      <xdr:rowOff>50800</xdr:rowOff>
    </xdr:to>
    <xdr:sp macro="" textlink="">
      <xdr:nvSpPr>
        <xdr:cNvPr id="212" name="円/楕円 211"/>
        <xdr:cNvSpPr/>
      </xdr:nvSpPr>
      <xdr:spPr>
        <a:xfrm>
          <a:off x="2159000" y="920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60977</xdr:rowOff>
    </xdr:from>
    <xdr:ext cx="762000" cy="259045"/>
    <xdr:sp macro="" textlink="">
      <xdr:nvSpPr>
        <xdr:cNvPr id="213" name="テキスト ボックス 212"/>
        <xdr:cNvSpPr txBox="1"/>
      </xdr:nvSpPr>
      <xdr:spPr>
        <a:xfrm>
          <a:off x="18288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95250</xdr:rowOff>
    </xdr:from>
    <xdr:to>
      <xdr:col>1</xdr:col>
      <xdr:colOff>676275</xdr:colOff>
      <xdr:row>54</xdr:row>
      <xdr:rowOff>25400</xdr:rowOff>
    </xdr:to>
    <xdr:sp macro="" textlink="">
      <xdr:nvSpPr>
        <xdr:cNvPr id="214" name="円/楕円 213"/>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35577</xdr:rowOff>
    </xdr:from>
    <xdr:ext cx="762000" cy="259045"/>
    <xdr:sp macro="" textlink="">
      <xdr:nvSpPr>
        <xdr:cNvPr id="215" name="テキスト ボックス 214"/>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その他に係る経常収支比率は、繰出金の減少などにより前年度から</a:t>
          </a:r>
          <a:r>
            <a:rPr kumimoji="1" lang="en-US" altLang="ja-JP" sz="1400">
              <a:latin typeface="ＭＳ Ｐゴシック"/>
            </a:rPr>
            <a:t>0.2</a:t>
          </a:r>
          <a:r>
            <a:rPr kumimoji="1" lang="ja-JP" altLang="en-US" sz="1400">
              <a:latin typeface="ＭＳ Ｐゴシック"/>
            </a:rPr>
            <a:t>ポイント下降し、</a:t>
          </a:r>
          <a:r>
            <a:rPr kumimoji="1" lang="en-US" altLang="ja-JP" sz="1400">
              <a:latin typeface="ＭＳ Ｐゴシック"/>
            </a:rPr>
            <a:t>14.3%</a:t>
          </a:r>
          <a:r>
            <a:rPr kumimoji="1" lang="ja-JP" altLang="en-US" sz="1400">
              <a:latin typeface="ＭＳ Ｐゴシック"/>
            </a:rPr>
            <a:t>となり類似団体平均を下回った。今後も事業精査を徹底することにより経費の縮減に努める。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16510</xdr:rowOff>
    </xdr:from>
    <xdr:to>
      <xdr:col>24</xdr:col>
      <xdr:colOff>31750</xdr:colOff>
      <xdr:row>57</xdr:row>
      <xdr:rowOff>31750</xdr:rowOff>
    </xdr:to>
    <xdr:cxnSp macro="">
      <xdr:nvCxnSpPr>
        <xdr:cNvPr id="248" name="直線コネクタ 247"/>
        <xdr:cNvCxnSpPr/>
      </xdr:nvCxnSpPr>
      <xdr:spPr>
        <a:xfrm flipV="1">
          <a:off x="15671800" y="97891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81280</xdr:rowOff>
    </xdr:from>
    <xdr:to>
      <xdr:col>22</xdr:col>
      <xdr:colOff>565150</xdr:colOff>
      <xdr:row>57</xdr:row>
      <xdr:rowOff>31750</xdr:rowOff>
    </xdr:to>
    <xdr:cxnSp macro="">
      <xdr:nvCxnSpPr>
        <xdr:cNvPr id="251" name="直線コネクタ 250"/>
        <xdr:cNvCxnSpPr/>
      </xdr:nvCxnSpPr>
      <xdr:spPr>
        <a:xfrm>
          <a:off x="14782800" y="96824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20320</xdr:rowOff>
    </xdr:from>
    <xdr:to>
      <xdr:col>21</xdr:col>
      <xdr:colOff>361950</xdr:colOff>
      <xdr:row>56</xdr:row>
      <xdr:rowOff>81280</xdr:rowOff>
    </xdr:to>
    <xdr:cxnSp macro="">
      <xdr:nvCxnSpPr>
        <xdr:cNvPr id="254" name="直線コネクタ 253"/>
        <xdr:cNvCxnSpPr/>
      </xdr:nvCxnSpPr>
      <xdr:spPr>
        <a:xfrm>
          <a:off x="13893800" y="96215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96520</xdr:rowOff>
    </xdr:to>
    <xdr:cxnSp macro="">
      <xdr:nvCxnSpPr>
        <xdr:cNvPr id="257" name="直線コネクタ 256"/>
        <xdr:cNvCxnSpPr/>
      </xdr:nvCxnSpPr>
      <xdr:spPr>
        <a:xfrm flipV="1">
          <a:off x="13004800" y="96215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8" name="フローチャート : 判断 257"/>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59" name="テキスト ボックス 258"/>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1" name="テキスト ボックス 260"/>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137160</xdr:rowOff>
    </xdr:from>
    <xdr:to>
      <xdr:col>24</xdr:col>
      <xdr:colOff>82550</xdr:colOff>
      <xdr:row>57</xdr:row>
      <xdr:rowOff>67310</xdr:rowOff>
    </xdr:to>
    <xdr:sp macro="" textlink="">
      <xdr:nvSpPr>
        <xdr:cNvPr id="267" name="円/楕円 266"/>
        <xdr:cNvSpPr/>
      </xdr:nvSpPr>
      <xdr:spPr>
        <a:xfrm>
          <a:off x="16459200" y="973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153687</xdr:rowOff>
    </xdr:from>
    <xdr:ext cx="762000" cy="259045"/>
    <xdr:sp macro="" textlink="">
      <xdr:nvSpPr>
        <xdr:cNvPr id="268" name="その他該当値テキスト"/>
        <xdr:cNvSpPr txBox="1"/>
      </xdr:nvSpPr>
      <xdr:spPr>
        <a:xfrm>
          <a:off x="165989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152400</xdr:rowOff>
    </xdr:from>
    <xdr:to>
      <xdr:col>22</xdr:col>
      <xdr:colOff>615950</xdr:colOff>
      <xdr:row>57</xdr:row>
      <xdr:rowOff>82550</xdr:rowOff>
    </xdr:to>
    <xdr:sp macro="" textlink="">
      <xdr:nvSpPr>
        <xdr:cNvPr id="269" name="円/楕円 268"/>
        <xdr:cNvSpPr/>
      </xdr:nvSpPr>
      <xdr:spPr>
        <a:xfrm>
          <a:off x="15621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67327</xdr:rowOff>
    </xdr:from>
    <xdr:ext cx="736600" cy="259045"/>
    <xdr:sp macro="" textlink="">
      <xdr:nvSpPr>
        <xdr:cNvPr id="270" name="テキスト ボックス 269"/>
        <xdr:cNvSpPr txBox="1"/>
      </xdr:nvSpPr>
      <xdr:spPr>
        <a:xfrm>
          <a:off x="15290800" y="983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30480</xdr:rowOff>
    </xdr:from>
    <xdr:to>
      <xdr:col>21</xdr:col>
      <xdr:colOff>412750</xdr:colOff>
      <xdr:row>56</xdr:row>
      <xdr:rowOff>132080</xdr:rowOff>
    </xdr:to>
    <xdr:sp macro="" textlink="">
      <xdr:nvSpPr>
        <xdr:cNvPr id="271" name="円/楕円 270"/>
        <xdr:cNvSpPr/>
      </xdr:nvSpPr>
      <xdr:spPr>
        <a:xfrm>
          <a:off x="14732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142257</xdr:rowOff>
    </xdr:from>
    <xdr:ext cx="762000" cy="259045"/>
    <xdr:sp macro="" textlink="">
      <xdr:nvSpPr>
        <xdr:cNvPr id="272" name="テキスト ボックス 271"/>
        <xdr:cNvSpPr txBox="1"/>
      </xdr:nvSpPr>
      <xdr:spPr>
        <a:xfrm>
          <a:off x="14401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140970</xdr:rowOff>
    </xdr:from>
    <xdr:to>
      <xdr:col>20</xdr:col>
      <xdr:colOff>209550</xdr:colOff>
      <xdr:row>56</xdr:row>
      <xdr:rowOff>71120</xdr:rowOff>
    </xdr:to>
    <xdr:sp macro="" textlink="">
      <xdr:nvSpPr>
        <xdr:cNvPr id="273" name="円/楕円 272"/>
        <xdr:cNvSpPr/>
      </xdr:nvSpPr>
      <xdr:spPr>
        <a:xfrm>
          <a:off x="13843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81297</xdr:rowOff>
    </xdr:from>
    <xdr:ext cx="762000" cy="259045"/>
    <xdr:sp macro="" textlink="">
      <xdr:nvSpPr>
        <xdr:cNvPr id="274" name="テキスト ボックス 273"/>
        <xdr:cNvSpPr txBox="1"/>
      </xdr:nvSpPr>
      <xdr:spPr>
        <a:xfrm>
          <a:off x="13512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75" name="円/楕円 274"/>
        <xdr:cNvSpPr/>
      </xdr:nvSpPr>
      <xdr:spPr>
        <a:xfrm>
          <a:off x="12954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157497</xdr:rowOff>
    </xdr:from>
    <xdr:ext cx="762000" cy="259045"/>
    <xdr:sp macro="" textlink="">
      <xdr:nvSpPr>
        <xdr:cNvPr id="276" name="テキスト ボックス 275"/>
        <xdr:cNvSpPr txBox="1"/>
      </xdr:nvSpPr>
      <xdr:spPr>
        <a:xfrm>
          <a:off x="12623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補助費等に係る経常収支比率は、引き続き類似団体平均を下回っており、今後も適正水準の維持に努める。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1270</xdr:rowOff>
    </xdr:from>
    <xdr:to>
      <xdr:col>24</xdr:col>
      <xdr:colOff>31750</xdr:colOff>
      <xdr:row>35</xdr:row>
      <xdr:rowOff>5842</xdr:rowOff>
    </xdr:to>
    <xdr:cxnSp macro="">
      <xdr:nvCxnSpPr>
        <xdr:cNvPr id="306" name="直線コネクタ 305"/>
        <xdr:cNvCxnSpPr/>
      </xdr:nvCxnSpPr>
      <xdr:spPr>
        <a:xfrm>
          <a:off x="15671800" y="6002020"/>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163576</xdr:rowOff>
    </xdr:from>
    <xdr:to>
      <xdr:col>22</xdr:col>
      <xdr:colOff>565150</xdr:colOff>
      <xdr:row>35</xdr:row>
      <xdr:rowOff>1270</xdr:rowOff>
    </xdr:to>
    <xdr:cxnSp macro="">
      <xdr:nvCxnSpPr>
        <xdr:cNvPr id="309" name="直線コネクタ 308"/>
        <xdr:cNvCxnSpPr/>
      </xdr:nvCxnSpPr>
      <xdr:spPr>
        <a:xfrm>
          <a:off x="14782800" y="59928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163576</xdr:rowOff>
    </xdr:from>
    <xdr:to>
      <xdr:col>21</xdr:col>
      <xdr:colOff>361950</xdr:colOff>
      <xdr:row>35</xdr:row>
      <xdr:rowOff>24130</xdr:rowOff>
    </xdr:to>
    <xdr:cxnSp macro="">
      <xdr:nvCxnSpPr>
        <xdr:cNvPr id="312" name="直線コネクタ 311"/>
        <xdr:cNvCxnSpPr/>
      </xdr:nvCxnSpPr>
      <xdr:spPr>
        <a:xfrm flipV="1">
          <a:off x="13893800" y="599287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24130</xdr:rowOff>
    </xdr:from>
    <xdr:to>
      <xdr:col>20</xdr:col>
      <xdr:colOff>158750</xdr:colOff>
      <xdr:row>35</xdr:row>
      <xdr:rowOff>33274</xdr:rowOff>
    </xdr:to>
    <xdr:cxnSp macro="">
      <xdr:nvCxnSpPr>
        <xdr:cNvPr id="315" name="直線コネクタ 314"/>
        <xdr:cNvCxnSpPr/>
      </xdr:nvCxnSpPr>
      <xdr:spPr>
        <a:xfrm flipV="1">
          <a:off x="13004800" y="602488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75709</xdr:rowOff>
    </xdr:from>
    <xdr:ext cx="762000" cy="259045"/>
    <xdr:sp macro="" textlink="">
      <xdr:nvSpPr>
        <xdr:cNvPr id="317" name="テキスト ボックス 316"/>
        <xdr:cNvSpPr txBox="1"/>
      </xdr:nvSpPr>
      <xdr:spPr>
        <a:xfrm>
          <a:off x="13512800" y="624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18" name="フローチャート : 判断 317"/>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84853</xdr:rowOff>
    </xdr:from>
    <xdr:ext cx="762000" cy="259045"/>
    <xdr:sp macro="" textlink="">
      <xdr:nvSpPr>
        <xdr:cNvPr id="319" name="テキスト ボックス 318"/>
        <xdr:cNvSpPr txBox="1"/>
      </xdr:nvSpPr>
      <xdr:spPr>
        <a:xfrm>
          <a:off x="126238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126492</xdr:rowOff>
    </xdr:from>
    <xdr:to>
      <xdr:col>24</xdr:col>
      <xdr:colOff>82550</xdr:colOff>
      <xdr:row>35</xdr:row>
      <xdr:rowOff>56642</xdr:rowOff>
    </xdr:to>
    <xdr:sp macro="" textlink="">
      <xdr:nvSpPr>
        <xdr:cNvPr id="325" name="円/楕円 324"/>
        <xdr:cNvSpPr/>
      </xdr:nvSpPr>
      <xdr:spPr>
        <a:xfrm>
          <a:off x="16459200" y="5955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143019</xdr:rowOff>
    </xdr:from>
    <xdr:ext cx="762000" cy="259045"/>
    <xdr:sp macro="" textlink="">
      <xdr:nvSpPr>
        <xdr:cNvPr id="326" name="補助費等該当値テキスト"/>
        <xdr:cNvSpPr txBox="1"/>
      </xdr:nvSpPr>
      <xdr:spPr>
        <a:xfrm>
          <a:off x="16598900" y="580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121920</xdr:rowOff>
    </xdr:from>
    <xdr:to>
      <xdr:col>22</xdr:col>
      <xdr:colOff>615950</xdr:colOff>
      <xdr:row>35</xdr:row>
      <xdr:rowOff>52070</xdr:rowOff>
    </xdr:to>
    <xdr:sp macro="" textlink="">
      <xdr:nvSpPr>
        <xdr:cNvPr id="327" name="円/楕円 326"/>
        <xdr:cNvSpPr/>
      </xdr:nvSpPr>
      <xdr:spPr>
        <a:xfrm>
          <a:off x="15621000" y="595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62247</xdr:rowOff>
    </xdr:from>
    <xdr:ext cx="736600" cy="259045"/>
    <xdr:sp macro="" textlink="">
      <xdr:nvSpPr>
        <xdr:cNvPr id="328" name="テキスト ボックス 327"/>
        <xdr:cNvSpPr txBox="1"/>
      </xdr:nvSpPr>
      <xdr:spPr>
        <a:xfrm>
          <a:off x="15290800" y="572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112776</xdr:rowOff>
    </xdr:from>
    <xdr:to>
      <xdr:col>21</xdr:col>
      <xdr:colOff>412750</xdr:colOff>
      <xdr:row>35</xdr:row>
      <xdr:rowOff>42926</xdr:rowOff>
    </xdr:to>
    <xdr:sp macro="" textlink="">
      <xdr:nvSpPr>
        <xdr:cNvPr id="329" name="円/楕円 328"/>
        <xdr:cNvSpPr/>
      </xdr:nvSpPr>
      <xdr:spPr>
        <a:xfrm>
          <a:off x="14732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53103</xdr:rowOff>
    </xdr:from>
    <xdr:ext cx="762000" cy="259045"/>
    <xdr:sp macro="" textlink="">
      <xdr:nvSpPr>
        <xdr:cNvPr id="330" name="テキスト ボックス 329"/>
        <xdr:cNvSpPr txBox="1"/>
      </xdr:nvSpPr>
      <xdr:spPr>
        <a:xfrm>
          <a:off x="14401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144780</xdr:rowOff>
    </xdr:from>
    <xdr:to>
      <xdr:col>20</xdr:col>
      <xdr:colOff>209550</xdr:colOff>
      <xdr:row>35</xdr:row>
      <xdr:rowOff>74930</xdr:rowOff>
    </xdr:to>
    <xdr:sp macro="" textlink="">
      <xdr:nvSpPr>
        <xdr:cNvPr id="331" name="円/楕円 330"/>
        <xdr:cNvSpPr/>
      </xdr:nvSpPr>
      <xdr:spPr>
        <a:xfrm>
          <a:off x="138430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85107</xdr:rowOff>
    </xdr:from>
    <xdr:ext cx="762000" cy="259045"/>
    <xdr:sp macro="" textlink="">
      <xdr:nvSpPr>
        <xdr:cNvPr id="332" name="テキスト ボックス 331"/>
        <xdr:cNvSpPr txBox="1"/>
      </xdr:nvSpPr>
      <xdr:spPr>
        <a:xfrm>
          <a:off x="13512800" y="574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153924</xdr:rowOff>
    </xdr:from>
    <xdr:to>
      <xdr:col>19</xdr:col>
      <xdr:colOff>6350</xdr:colOff>
      <xdr:row>35</xdr:row>
      <xdr:rowOff>84074</xdr:rowOff>
    </xdr:to>
    <xdr:sp macro="" textlink="">
      <xdr:nvSpPr>
        <xdr:cNvPr id="333" name="円/楕円 332"/>
        <xdr:cNvSpPr/>
      </xdr:nvSpPr>
      <xdr:spPr>
        <a:xfrm>
          <a:off x="12954000" y="5983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94251</xdr:rowOff>
    </xdr:from>
    <xdr:ext cx="762000" cy="259045"/>
    <xdr:sp macro="" textlink="">
      <xdr:nvSpPr>
        <xdr:cNvPr id="334" name="テキスト ボックス 333"/>
        <xdr:cNvSpPr txBox="1"/>
      </xdr:nvSpPr>
      <xdr:spPr>
        <a:xfrm>
          <a:off x="12623800" y="5752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400">
              <a:latin typeface="ＭＳ Ｐゴシック"/>
            </a:rPr>
            <a:t>公債費に係る経常収支比率は、類似団体平均と比較すると高い傾向にあるが、合併前後の投資的事業の重点実施による償還費の償還ピークは終了している。しかし、普通交付税の合併特例加算の減少等により厳しい財政運営が見込まれることから、計画的な繰上償還や新発債の発行抑制を行い、公債費の削減に努める。</a:t>
          </a:r>
          <a:endParaRPr kumimoji="1" lang="en-US" altLang="ja-JP" sz="14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96520</xdr:rowOff>
    </xdr:from>
    <xdr:to>
      <xdr:col>7</xdr:col>
      <xdr:colOff>15875</xdr:colOff>
      <xdr:row>75</xdr:row>
      <xdr:rowOff>106045</xdr:rowOff>
    </xdr:to>
    <xdr:cxnSp macro="">
      <xdr:nvCxnSpPr>
        <xdr:cNvPr id="366" name="直線コネクタ 365"/>
        <xdr:cNvCxnSpPr/>
      </xdr:nvCxnSpPr>
      <xdr:spPr>
        <a:xfrm flipV="1">
          <a:off x="3987800" y="1295527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106045</xdr:rowOff>
    </xdr:from>
    <xdr:to>
      <xdr:col>5</xdr:col>
      <xdr:colOff>549275</xdr:colOff>
      <xdr:row>75</xdr:row>
      <xdr:rowOff>117475</xdr:rowOff>
    </xdr:to>
    <xdr:cxnSp macro="">
      <xdr:nvCxnSpPr>
        <xdr:cNvPr id="369" name="直線コネクタ 368"/>
        <xdr:cNvCxnSpPr/>
      </xdr:nvCxnSpPr>
      <xdr:spPr>
        <a:xfrm flipV="1">
          <a:off x="3098800" y="12964795"/>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117475</xdr:rowOff>
    </xdr:from>
    <xdr:to>
      <xdr:col>4</xdr:col>
      <xdr:colOff>346075</xdr:colOff>
      <xdr:row>75</xdr:row>
      <xdr:rowOff>119380</xdr:rowOff>
    </xdr:to>
    <xdr:cxnSp macro="">
      <xdr:nvCxnSpPr>
        <xdr:cNvPr id="372" name="直線コネクタ 371"/>
        <xdr:cNvCxnSpPr/>
      </xdr:nvCxnSpPr>
      <xdr:spPr>
        <a:xfrm flipV="1">
          <a:off x="2209800" y="1297622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119380</xdr:rowOff>
    </xdr:from>
    <xdr:to>
      <xdr:col>3</xdr:col>
      <xdr:colOff>142875</xdr:colOff>
      <xdr:row>75</xdr:row>
      <xdr:rowOff>142240</xdr:rowOff>
    </xdr:to>
    <xdr:cxnSp macro="">
      <xdr:nvCxnSpPr>
        <xdr:cNvPr id="375" name="直線コネクタ 374"/>
        <xdr:cNvCxnSpPr/>
      </xdr:nvCxnSpPr>
      <xdr:spPr>
        <a:xfrm flipV="1">
          <a:off x="1320800" y="129781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6" name="フローチャート : 判断 375"/>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77" name="テキスト ボックス 376"/>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xdr:rowOff>
    </xdr:from>
    <xdr:to>
      <xdr:col>1</xdr:col>
      <xdr:colOff>676275</xdr:colOff>
      <xdr:row>75</xdr:row>
      <xdr:rowOff>114935</xdr:rowOff>
    </xdr:to>
    <xdr:sp macro="" textlink="">
      <xdr:nvSpPr>
        <xdr:cNvPr id="378" name="フローチャート : 判断 377"/>
        <xdr:cNvSpPr/>
      </xdr:nvSpPr>
      <xdr:spPr>
        <a:xfrm>
          <a:off x="1270000" y="128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125112</xdr:rowOff>
    </xdr:from>
    <xdr:ext cx="762000" cy="259045"/>
    <xdr:sp macro="" textlink="">
      <xdr:nvSpPr>
        <xdr:cNvPr id="379" name="テキスト ボックス 378"/>
        <xdr:cNvSpPr txBox="1"/>
      </xdr:nvSpPr>
      <xdr:spPr>
        <a:xfrm>
          <a:off x="939800" y="126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45720</xdr:rowOff>
    </xdr:from>
    <xdr:to>
      <xdr:col>7</xdr:col>
      <xdr:colOff>66675</xdr:colOff>
      <xdr:row>75</xdr:row>
      <xdr:rowOff>147320</xdr:rowOff>
    </xdr:to>
    <xdr:sp macro="" textlink="">
      <xdr:nvSpPr>
        <xdr:cNvPr id="385" name="円/楕円 384"/>
        <xdr:cNvSpPr/>
      </xdr:nvSpPr>
      <xdr:spPr>
        <a:xfrm>
          <a:off x="47752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17797</xdr:rowOff>
    </xdr:from>
    <xdr:ext cx="762000" cy="259045"/>
    <xdr:sp macro="" textlink="">
      <xdr:nvSpPr>
        <xdr:cNvPr id="386" name="公債費該当値テキスト"/>
        <xdr:cNvSpPr txBox="1"/>
      </xdr:nvSpPr>
      <xdr:spPr>
        <a:xfrm>
          <a:off x="4914900" y="12876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55245</xdr:rowOff>
    </xdr:from>
    <xdr:to>
      <xdr:col>5</xdr:col>
      <xdr:colOff>600075</xdr:colOff>
      <xdr:row>75</xdr:row>
      <xdr:rowOff>156845</xdr:rowOff>
    </xdr:to>
    <xdr:sp macro="" textlink="">
      <xdr:nvSpPr>
        <xdr:cNvPr id="387" name="円/楕円 386"/>
        <xdr:cNvSpPr/>
      </xdr:nvSpPr>
      <xdr:spPr>
        <a:xfrm>
          <a:off x="3937000" y="12913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141622</xdr:rowOff>
    </xdr:from>
    <xdr:ext cx="736600" cy="259045"/>
    <xdr:sp macro="" textlink="">
      <xdr:nvSpPr>
        <xdr:cNvPr id="388" name="テキスト ボックス 387"/>
        <xdr:cNvSpPr txBox="1"/>
      </xdr:nvSpPr>
      <xdr:spPr>
        <a:xfrm>
          <a:off x="3606800" y="130003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66675</xdr:rowOff>
    </xdr:from>
    <xdr:to>
      <xdr:col>4</xdr:col>
      <xdr:colOff>396875</xdr:colOff>
      <xdr:row>75</xdr:row>
      <xdr:rowOff>168275</xdr:rowOff>
    </xdr:to>
    <xdr:sp macro="" textlink="">
      <xdr:nvSpPr>
        <xdr:cNvPr id="389" name="円/楕円 388"/>
        <xdr:cNvSpPr/>
      </xdr:nvSpPr>
      <xdr:spPr>
        <a:xfrm>
          <a:off x="3048000" y="12925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153052</xdr:rowOff>
    </xdr:from>
    <xdr:ext cx="762000" cy="259045"/>
    <xdr:sp macro="" textlink="">
      <xdr:nvSpPr>
        <xdr:cNvPr id="390" name="テキスト ボックス 389"/>
        <xdr:cNvSpPr txBox="1"/>
      </xdr:nvSpPr>
      <xdr:spPr>
        <a:xfrm>
          <a:off x="2717800" y="1301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68580</xdr:rowOff>
    </xdr:from>
    <xdr:to>
      <xdr:col>3</xdr:col>
      <xdr:colOff>193675</xdr:colOff>
      <xdr:row>75</xdr:row>
      <xdr:rowOff>170180</xdr:rowOff>
    </xdr:to>
    <xdr:sp macro="" textlink="">
      <xdr:nvSpPr>
        <xdr:cNvPr id="391" name="円/楕円 390"/>
        <xdr:cNvSpPr/>
      </xdr:nvSpPr>
      <xdr:spPr>
        <a:xfrm>
          <a:off x="2159000" y="12927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154957</xdr:rowOff>
    </xdr:from>
    <xdr:ext cx="762000" cy="259045"/>
    <xdr:sp macro="" textlink="">
      <xdr:nvSpPr>
        <xdr:cNvPr id="392" name="テキスト ボックス 391"/>
        <xdr:cNvSpPr txBox="1"/>
      </xdr:nvSpPr>
      <xdr:spPr>
        <a:xfrm>
          <a:off x="1828800" y="13013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91440</xdr:rowOff>
    </xdr:from>
    <xdr:to>
      <xdr:col>1</xdr:col>
      <xdr:colOff>676275</xdr:colOff>
      <xdr:row>76</xdr:row>
      <xdr:rowOff>21589</xdr:rowOff>
    </xdr:to>
    <xdr:sp macro="" textlink="">
      <xdr:nvSpPr>
        <xdr:cNvPr id="393" name="円/楕円 392"/>
        <xdr:cNvSpPr/>
      </xdr:nvSpPr>
      <xdr:spPr>
        <a:xfrm>
          <a:off x="1270000" y="129501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6366</xdr:rowOff>
    </xdr:from>
    <xdr:ext cx="762000" cy="259045"/>
    <xdr:sp macro="" textlink="">
      <xdr:nvSpPr>
        <xdr:cNvPr id="394" name="テキスト ボックス 393"/>
        <xdr:cNvSpPr txBox="1"/>
      </xdr:nvSpPr>
      <xdr:spPr>
        <a:xfrm>
          <a:off x="939800" y="13036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公債費以外に係る経常収支比率は、引き続き類似団体平均を下回っており、今後も適正水準の維持に努める。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39370</xdr:rowOff>
    </xdr:from>
    <xdr:to>
      <xdr:col>24</xdr:col>
      <xdr:colOff>31750</xdr:colOff>
      <xdr:row>76</xdr:row>
      <xdr:rowOff>54611</xdr:rowOff>
    </xdr:to>
    <xdr:cxnSp macro="">
      <xdr:nvCxnSpPr>
        <xdr:cNvPr id="427" name="直線コネクタ 426"/>
        <xdr:cNvCxnSpPr/>
      </xdr:nvCxnSpPr>
      <xdr:spPr>
        <a:xfrm flipV="1">
          <a:off x="15671800" y="1306957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46989</xdr:rowOff>
    </xdr:from>
    <xdr:to>
      <xdr:col>22</xdr:col>
      <xdr:colOff>565150</xdr:colOff>
      <xdr:row>76</xdr:row>
      <xdr:rowOff>54611</xdr:rowOff>
    </xdr:to>
    <xdr:cxnSp macro="">
      <xdr:nvCxnSpPr>
        <xdr:cNvPr id="430" name="直線コネクタ 429"/>
        <xdr:cNvCxnSpPr/>
      </xdr:nvCxnSpPr>
      <xdr:spPr>
        <a:xfrm>
          <a:off x="14782800" y="130771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88900</xdr:rowOff>
    </xdr:from>
    <xdr:to>
      <xdr:col>21</xdr:col>
      <xdr:colOff>361950</xdr:colOff>
      <xdr:row>76</xdr:row>
      <xdr:rowOff>46989</xdr:rowOff>
    </xdr:to>
    <xdr:cxnSp macro="">
      <xdr:nvCxnSpPr>
        <xdr:cNvPr id="433" name="直線コネクタ 432"/>
        <xdr:cNvCxnSpPr/>
      </xdr:nvCxnSpPr>
      <xdr:spPr>
        <a:xfrm>
          <a:off x="13893800" y="12947650"/>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88900</xdr:rowOff>
    </xdr:from>
    <xdr:to>
      <xdr:col>20</xdr:col>
      <xdr:colOff>158750</xdr:colOff>
      <xdr:row>76</xdr:row>
      <xdr:rowOff>35561</xdr:rowOff>
    </xdr:to>
    <xdr:cxnSp macro="">
      <xdr:nvCxnSpPr>
        <xdr:cNvPr id="436" name="直線コネクタ 435"/>
        <xdr:cNvCxnSpPr/>
      </xdr:nvCxnSpPr>
      <xdr:spPr>
        <a:xfrm flipV="1">
          <a:off x="13004800" y="12947650"/>
          <a:ext cx="889000" cy="118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7" name="フローチャート : 判断 436"/>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8" name="テキスト ボックス 437"/>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39" name="フローチャート : 判断 438"/>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21607</xdr:rowOff>
    </xdr:from>
    <xdr:ext cx="762000" cy="259045"/>
    <xdr:sp macro="" textlink="">
      <xdr:nvSpPr>
        <xdr:cNvPr id="440" name="テキスト ボックス 439"/>
        <xdr:cNvSpPr txBox="1"/>
      </xdr:nvSpPr>
      <xdr:spPr>
        <a:xfrm>
          <a:off x="12623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160020</xdr:rowOff>
    </xdr:from>
    <xdr:to>
      <xdr:col>24</xdr:col>
      <xdr:colOff>82550</xdr:colOff>
      <xdr:row>76</xdr:row>
      <xdr:rowOff>90170</xdr:rowOff>
    </xdr:to>
    <xdr:sp macro="" textlink="">
      <xdr:nvSpPr>
        <xdr:cNvPr id="446" name="円/楕円 445"/>
        <xdr:cNvSpPr/>
      </xdr:nvSpPr>
      <xdr:spPr>
        <a:xfrm>
          <a:off x="164592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5097</xdr:rowOff>
    </xdr:from>
    <xdr:ext cx="762000" cy="259045"/>
    <xdr:sp macro="" textlink="">
      <xdr:nvSpPr>
        <xdr:cNvPr id="447" name="公債費以外該当値テキスト"/>
        <xdr:cNvSpPr txBox="1"/>
      </xdr:nvSpPr>
      <xdr:spPr>
        <a:xfrm>
          <a:off x="165989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3811</xdr:rowOff>
    </xdr:from>
    <xdr:to>
      <xdr:col>22</xdr:col>
      <xdr:colOff>615950</xdr:colOff>
      <xdr:row>76</xdr:row>
      <xdr:rowOff>105411</xdr:rowOff>
    </xdr:to>
    <xdr:sp macro="" textlink="">
      <xdr:nvSpPr>
        <xdr:cNvPr id="448" name="円/楕円 447"/>
        <xdr:cNvSpPr/>
      </xdr:nvSpPr>
      <xdr:spPr>
        <a:xfrm>
          <a:off x="15621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115587</xdr:rowOff>
    </xdr:from>
    <xdr:ext cx="736600" cy="259045"/>
    <xdr:sp macro="" textlink="">
      <xdr:nvSpPr>
        <xdr:cNvPr id="449" name="テキスト ボックス 448"/>
        <xdr:cNvSpPr txBox="1"/>
      </xdr:nvSpPr>
      <xdr:spPr>
        <a:xfrm>
          <a:off x="15290800" y="12802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167639</xdr:rowOff>
    </xdr:from>
    <xdr:to>
      <xdr:col>21</xdr:col>
      <xdr:colOff>412750</xdr:colOff>
      <xdr:row>76</xdr:row>
      <xdr:rowOff>97789</xdr:rowOff>
    </xdr:to>
    <xdr:sp macro="" textlink="">
      <xdr:nvSpPr>
        <xdr:cNvPr id="450" name="円/楕円 449"/>
        <xdr:cNvSpPr/>
      </xdr:nvSpPr>
      <xdr:spPr>
        <a:xfrm>
          <a:off x="14732000" y="13026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107967</xdr:rowOff>
    </xdr:from>
    <xdr:ext cx="762000" cy="259045"/>
    <xdr:sp macro="" textlink="">
      <xdr:nvSpPr>
        <xdr:cNvPr id="451" name="テキスト ボックス 450"/>
        <xdr:cNvSpPr txBox="1"/>
      </xdr:nvSpPr>
      <xdr:spPr>
        <a:xfrm>
          <a:off x="14401800" y="1279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38100</xdr:rowOff>
    </xdr:from>
    <xdr:to>
      <xdr:col>20</xdr:col>
      <xdr:colOff>209550</xdr:colOff>
      <xdr:row>75</xdr:row>
      <xdr:rowOff>139700</xdr:rowOff>
    </xdr:to>
    <xdr:sp macro="" textlink="">
      <xdr:nvSpPr>
        <xdr:cNvPr id="452" name="円/楕円 451"/>
        <xdr:cNvSpPr/>
      </xdr:nvSpPr>
      <xdr:spPr>
        <a:xfrm>
          <a:off x="13843000" y="12896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53" name="テキスト ボックス 452"/>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156211</xdr:rowOff>
    </xdr:from>
    <xdr:to>
      <xdr:col>19</xdr:col>
      <xdr:colOff>6350</xdr:colOff>
      <xdr:row>76</xdr:row>
      <xdr:rowOff>86361</xdr:rowOff>
    </xdr:to>
    <xdr:sp macro="" textlink="">
      <xdr:nvSpPr>
        <xdr:cNvPr id="454" name="円/楕円 453"/>
        <xdr:cNvSpPr/>
      </xdr:nvSpPr>
      <xdr:spPr>
        <a:xfrm>
          <a:off x="129540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96537</xdr:rowOff>
    </xdr:from>
    <xdr:ext cx="762000" cy="259045"/>
    <xdr:sp macro="" textlink="">
      <xdr:nvSpPr>
        <xdr:cNvPr id="455" name="テキスト ボックス 454"/>
        <xdr:cNvSpPr txBox="1"/>
      </xdr:nvSpPr>
      <xdr:spPr>
        <a:xfrm>
          <a:off x="12623800" y="1278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広島県安芸高田市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118821</xdr:rowOff>
    </xdr:from>
    <xdr:to>
      <xdr:col>4</xdr:col>
      <xdr:colOff>1117600</xdr:colOff>
      <xdr:row>15</xdr:row>
      <xdr:rowOff>164579</xdr:rowOff>
    </xdr:to>
    <xdr:cxnSp macro="">
      <xdr:nvCxnSpPr>
        <xdr:cNvPr id="50" name="直線コネクタ 49"/>
        <xdr:cNvCxnSpPr/>
      </xdr:nvCxnSpPr>
      <xdr:spPr bwMode="auto">
        <a:xfrm>
          <a:off x="5003800" y="2738196"/>
          <a:ext cx="647700" cy="457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35522</xdr:rowOff>
    </xdr:from>
    <xdr:to>
      <xdr:col>4</xdr:col>
      <xdr:colOff>469900</xdr:colOff>
      <xdr:row>15</xdr:row>
      <xdr:rowOff>118821</xdr:rowOff>
    </xdr:to>
    <xdr:cxnSp macro="">
      <xdr:nvCxnSpPr>
        <xdr:cNvPr id="53" name="直線コネクタ 52"/>
        <xdr:cNvCxnSpPr/>
      </xdr:nvCxnSpPr>
      <xdr:spPr bwMode="auto">
        <a:xfrm>
          <a:off x="4305300" y="2654897"/>
          <a:ext cx="698500" cy="83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21996</xdr:rowOff>
    </xdr:from>
    <xdr:to>
      <xdr:col>3</xdr:col>
      <xdr:colOff>904875</xdr:colOff>
      <xdr:row>15</xdr:row>
      <xdr:rowOff>35522</xdr:rowOff>
    </xdr:to>
    <xdr:cxnSp macro="">
      <xdr:nvCxnSpPr>
        <xdr:cNvPr id="56" name="直線コネクタ 55"/>
        <xdr:cNvCxnSpPr/>
      </xdr:nvCxnSpPr>
      <xdr:spPr bwMode="auto">
        <a:xfrm>
          <a:off x="3606800" y="2641371"/>
          <a:ext cx="698500" cy="135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21996</xdr:rowOff>
    </xdr:from>
    <xdr:to>
      <xdr:col>3</xdr:col>
      <xdr:colOff>206375</xdr:colOff>
      <xdr:row>15</xdr:row>
      <xdr:rowOff>44882</xdr:rowOff>
    </xdr:to>
    <xdr:cxnSp macro="">
      <xdr:nvCxnSpPr>
        <xdr:cNvPr id="59" name="直線コネクタ 58"/>
        <xdr:cNvCxnSpPr/>
      </xdr:nvCxnSpPr>
      <xdr:spPr bwMode="auto">
        <a:xfrm flipV="1">
          <a:off x="2908300" y="2641371"/>
          <a:ext cx="698500" cy="22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82601</xdr:rowOff>
    </xdr:from>
    <xdr:to>
      <xdr:col>3</xdr:col>
      <xdr:colOff>257175</xdr:colOff>
      <xdr:row>18</xdr:row>
      <xdr:rowOff>12751</xdr:rowOff>
    </xdr:to>
    <xdr:sp macro="" textlink="">
      <xdr:nvSpPr>
        <xdr:cNvPr id="60" name="フローチャート : 判断 59"/>
        <xdr:cNvSpPr/>
      </xdr:nvSpPr>
      <xdr:spPr bwMode="auto">
        <a:xfrm>
          <a:off x="35560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168978</xdr:rowOff>
    </xdr:from>
    <xdr:ext cx="762000" cy="259045"/>
    <xdr:sp macro="" textlink="">
      <xdr:nvSpPr>
        <xdr:cNvPr id="61" name="テキスト ボックス 60"/>
        <xdr:cNvSpPr txBox="1"/>
      </xdr:nvSpPr>
      <xdr:spPr>
        <a:xfrm>
          <a:off x="3225800" y="3131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82461</xdr:rowOff>
    </xdr:from>
    <xdr:to>
      <xdr:col>2</xdr:col>
      <xdr:colOff>692150</xdr:colOff>
      <xdr:row>18</xdr:row>
      <xdr:rowOff>12611</xdr:rowOff>
    </xdr:to>
    <xdr:sp macro="" textlink="">
      <xdr:nvSpPr>
        <xdr:cNvPr id="62" name="フローチャート : 判断 61"/>
        <xdr:cNvSpPr/>
      </xdr:nvSpPr>
      <xdr:spPr bwMode="auto">
        <a:xfrm>
          <a:off x="2857500" y="304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168838</xdr:rowOff>
    </xdr:from>
    <xdr:ext cx="762000" cy="259045"/>
    <xdr:sp macro="" textlink="">
      <xdr:nvSpPr>
        <xdr:cNvPr id="63" name="テキスト ボックス 62"/>
        <xdr:cNvSpPr txBox="1"/>
      </xdr:nvSpPr>
      <xdr:spPr>
        <a:xfrm>
          <a:off x="2527300" y="3131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113779</xdr:rowOff>
    </xdr:from>
    <xdr:to>
      <xdr:col>5</xdr:col>
      <xdr:colOff>34925</xdr:colOff>
      <xdr:row>16</xdr:row>
      <xdr:rowOff>43929</xdr:rowOff>
    </xdr:to>
    <xdr:sp macro="" textlink="">
      <xdr:nvSpPr>
        <xdr:cNvPr id="69" name="円/楕円 68"/>
        <xdr:cNvSpPr/>
      </xdr:nvSpPr>
      <xdr:spPr bwMode="auto">
        <a:xfrm>
          <a:off x="5600700" y="2733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130306</xdr:rowOff>
    </xdr:from>
    <xdr:ext cx="762000" cy="259045"/>
    <xdr:sp macro="" textlink="">
      <xdr:nvSpPr>
        <xdr:cNvPr id="70" name="人口1人当たり決算額の推移該当値テキスト130"/>
        <xdr:cNvSpPr txBox="1"/>
      </xdr:nvSpPr>
      <xdr:spPr>
        <a:xfrm>
          <a:off x="5740400" y="2578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120,791</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68021</xdr:rowOff>
    </xdr:from>
    <xdr:to>
      <xdr:col>4</xdr:col>
      <xdr:colOff>520700</xdr:colOff>
      <xdr:row>15</xdr:row>
      <xdr:rowOff>169621</xdr:rowOff>
    </xdr:to>
    <xdr:sp macro="" textlink="">
      <xdr:nvSpPr>
        <xdr:cNvPr id="71" name="円/楕円 70"/>
        <xdr:cNvSpPr/>
      </xdr:nvSpPr>
      <xdr:spPr bwMode="auto">
        <a:xfrm>
          <a:off x="4953000" y="26873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8348</xdr:rowOff>
    </xdr:from>
    <xdr:ext cx="736600" cy="259045"/>
    <xdr:sp macro="" textlink="">
      <xdr:nvSpPr>
        <xdr:cNvPr id="72" name="テキスト ボックス 71"/>
        <xdr:cNvSpPr txBox="1"/>
      </xdr:nvSpPr>
      <xdr:spPr>
        <a:xfrm>
          <a:off x="4622800" y="2456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124,394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156172</xdr:rowOff>
    </xdr:from>
    <xdr:to>
      <xdr:col>3</xdr:col>
      <xdr:colOff>955675</xdr:colOff>
      <xdr:row>15</xdr:row>
      <xdr:rowOff>86322</xdr:rowOff>
    </xdr:to>
    <xdr:sp macro="" textlink="">
      <xdr:nvSpPr>
        <xdr:cNvPr id="73" name="円/楕円 72"/>
        <xdr:cNvSpPr/>
      </xdr:nvSpPr>
      <xdr:spPr bwMode="auto">
        <a:xfrm>
          <a:off x="4254500" y="2604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96499</xdr:rowOff>
    </xdr:from>
    <xdr:ext cx="762000" cy="259045"/>
    <xdr:sp macro="" textlink="">
      <xdr:nvSpPr>
        <xdr:cNvPr id="74" name="テキスト ボックス 73"/>
        <xdr:cNvSpPr txBox="1"/>
      </xdr:nvSpPr>
      <xdr:spPr>
        <a:xfrm>
          <a:off x="3924300" y="2372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130,953</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142646</xdr:rowOff>
    </xdr:from>
    <xdr:to>
      <xdr:col>3</xdr:col>
      <xdr:colOff>257175</xdr:colOff>
      <xdr:row>15</xdr:row>
      <xdr:rowOff>72796</xdr:rowOff>
    </xdr:to>
    <xdr:sp macro="" textlink="">
      <xdr:nvSpPr>
        <xdr:cNvPr id="75" name="円/楕円 74"/>
        <xdr:cNvSpPr/>
      </xdr:nvSpPr>
      <xdr:spPr bwMode="auto">
        <a:xfrm>
          <a:off x="3556000" y="25905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82973</xdr:rowOff>
    </xdr:from>
    <xdr:ext cx="762000" cy="259045"/>
    <xdr:sp macro="" textlink="">
      <xdr:nvSpPr>
        <xdr:cNvPr id="76" name="テキスト ボックス 75"/>
        <xdr:cNvSpPr txBox="1"/>
      </xdr:nvSpPr>
      <xdr:spPr>
        <a:xfrm>
          <a:off x="3225800" y="2359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132,018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165532</xdr:rowOff>
    </xdr:from>
    <xdr:to>
      <xdr:col>2</xdr:col>
      <xdr:colOff>692150</xdr:colOff>
      <xdr:row>15</xdr:row>
      <xdr:rowOff>95682</xdr:rowOff>
    </xdr:to>
    <xdr:sp macro="" textlink="">
      <xdr:nvSpPr>
        <xdr:cNvPr id="77" name="円/楕円 76"/>
        <xdr:cNvSpPr/>
      </xdr:nvSpPr>
      <xdr:spPr bwMode="auto">
        <a:xfrm>
          <a:off x="2857500" y="2613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105859</xdr:rowOff>
    </xdr:from>
    <xdr:ext cx="762000" cy="259045"/>
    <xdr:sp macro="" textlink="">
      <xdr:nvSpPr>
        <xdr:cNvPr id="78" name="テキスト ボックス 77"/>
        <xdr:cNvSpPr txBox="1"/>
      </xdr:nvSpPr>
      <xdr:spPr>
        <a:xfrm>
          <a:off x="2527300" y="238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130,216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232335</xdr:rowOff>
    </xdr:from>
    <xdr:to>
      <xdr:col>4</xdr:col>
      <xdr:colOff>1117600</xdr:colOff>
      <xdr:row>37</xdr:row>
      <xdr:rowOff>240378</xdr:rowOff>
    </xdr:to>
    <xdr:cxnSp macro="">
      <xdr:nvCxnSpPr>
        <xdr:cNvPr id="112" name="直線コネクタ 111"/>
        <xdr:cNvCxnSpPr/>
      </xdr:nvCxnSpPr>
      <xdr:spPr bwMode="auto">
        <a:xfrm>
          <a:off x="5003800" y="7357035"/>
          <a:ext cx="647700" cy="8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215415</xdr:rowOff>
    </xdr:from>
    <xdr:to>
      <xdr:col>4</xdr:col>
      <xdr:colOff>469900</xdr:colOff>
      <xdr:row>37</xdr:row>
      <xdr:rowOff>232335</xdr:rowOff>
    </xdr:to>
    <xdr:cxnSp macro="">
      <xdr:nvCxnSpPr>
        <xdr:cNvPr id="115" name="直線コネクタ 114"/>
        <xdr:cNvCxnSpPr/>
      </xdr:nvCxnSpPr>
      <xdr:spPr bwMode="auto">
        <a:xfrm>
          <a:off x="4305300" y="7340115"/>
          <a:ext cx="698500" cy="169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206138</xdr:rowOff>
    </xdr:from>
    <xdr:to>
      <xdr:col>3</xdr:col>
      <xdr:colOff>904875</xdr:colOff>
      <xdr:row>37</xdr:row>
      <xdr:rowOff>215415</xdr:rowOff>
    </xdr:to>
    <xdr:cxnSp macro="">
      <xdr:nvCxnSpPr>
        <xdr:cNvPr id="118" name="直線コネクタ 117"/>
        <xdr:cNvCxnSpPr/>
      </xdr:nvCxnSpPr>
      <xdr:spPr bwMode="auto">
        <a:xfrm>
          <a:off x="3606800" y="7330838"/>
          <a:ext cx="698500" cy="92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195626</xdr:rowOff>
    </xdr:from>
    <xdr:to>
      <xdr:col>3</xdr:col>
      <xdr:colOff>206375</xdr:colOff>
      <xdr:row>37</xdr:row>
      <xdr:rowOff>206138</xdr:rowOff>
    </xdr:to>
    <xdr:cxnSp macro="">
      <xdr:nvCxnSpPr>
        <xdr:cNvPr id="121" name="直線コネクタ 120"/>
        <xdr:cNvCxnSpPr/>
      </xdr:nvCxnSpPr>
      <xdr:spPr bwMode="auto">
        <a:xfrm>
          <a:off x="2908300" y="7320326"/>
          <a:ext cx="698500" cy="105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243367</xdr:rowOff>
    </xdr:from>
    <xdr:to>
      <xdr:col>3</xdr:col>
      <xdr:colOff>257175</xdr:colOff>
      <xdr:row>38</xdr:row>
      <xdr:rowOff>2067</xdr:rowOff>
    </xdr:to>
    <xdr:sp macro="" textlink="">
      <xdr:nvSpPr>
        <xdr:cNvPr id="122" name="フローチャート : 判断 121"/>
        <xdr:cNvSpPr/>
      </xdr:nvSpPr>
      <xdr:spPr bwMode="auto">
        <a:xfrm>
          <a:off x="35560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329744</xdr:rowOff>
    </xdr:from>
    <xdr:ext cx="762000" cy="259045"/>
    <xdr:sp macro="" textlink="">
      <xdr:nvSpPr>
        <xdr:cNvPr id="123" name="テキスト ボックス 122"/>
        <xdr:cNvSpPr txBox="1"/>
      </xdr:nvSpPr>
      <xdr:spPr>
        <a:xfrm>
          <a:off x="3225800" y="7454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236076</xdr:rowOff>
    </xdr:from>
    <xdr:to>
      <xdr:col>2</xdr:col>
      <xdr:colOff>692150</xdr:colOff>
      <xdr:row>37</xdr:row>
      <xdr:rowOff>337676</xdr:rowOff>
    </xdr:to>
    <xdr:sp macro="" textlink="">
      <xdr:nvSpPr>
        <xdr:cNvPr id="124" name="フローチャート : 判断 123"/>
        <xdr:cNvSpPr/>
      </xdr:nvSpPr>
      <xdr:spPr bwMode="auto">
        <a:xfrm>
          <a:off x="2857500" y="73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322453</xdr:rowOff>
    </xdr:from>
    <xdr:ext cx="762000" cy="259045"/>
    <xdr:sp macro="" textlink="">
      <xdr:nvSpPr>
        <xdr:cNvPr id="125" name="テキスト ボックス 124"/>
        <xdr:cNvSpPr txBox="1"/>
      </xdr:nvSpPr>
      <xdr:spPr>
        <a:xfrm>
          <a:off x="2527300" y="744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189578</xdr:rowOff>
    </xdr:from>
    <xdr:to>
      <xdr:col>5</xdr:col>
      <xdr:colOff>34925</xdr:colOff>
      <xdr:row>37</xdr:row>
      <xdr:rowOff>291178</xdr:rowOff>
    </xdr:to>
    <xdr:sp macro="" textlink="">
      <xdr:nvSpPr>
        <xdr:cNvPr id="131" name="円/楕円 130"/>
        <xdr:cNvSpPr/>
      </xdr:nvSpPr>
      <xdr:spPr bwMode="auto">
        <a:xfrm>
          <a:off x="5600700" y="7314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34655</xdr:rowOff>
    </xdr:from>
    <xdr:ext cx="762000" cy="259045"/>
    <xdr:sp macro="" textlink="">
      <xdr:nvSpPr>
        <xdr:cNvPr id="132" name="人口1人当たり決算額の推移該当値テキスト445"/>
        <xdr:cNvSpPr txBox="1"/>
      </xdr:nvSpPr>
      <xdr:spPr>
        <a:xfrm>
          <a:off x="5740400" y="715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50,242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181535</xdr:rowOff>
    </xdr:from>
    <xdr:to>
      <xdr:col>4</xdr:col>
      <xdr:colOff>520700</xdr:colOff>
      <xdr:row>37</xdr:row>
      <xdr:rowOff>283135</xdr:rowOff>
    </xdr:to>
    <xdr:sp macro="" textlink="">
      <xdr:nvSpPr>
        <xdr:cNvPr id="133" name="円/楕円 132"/>
        <xdr:cNvSpPr/>
      </xdr:nvSpPr>
      <xdr:spPr bwMode="auto">
        <a:xfrm>
          <a:off x="4953000" y="73062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121862</xdr:rowOff>
    </xdr:from>
    <xdr:ext cx="736600" cy="259045"/>
    <xdr:sp macro="" textlink="">
      <xdr:nvSpPr>
        <xdr:cNvPr id="134" name="テキスト ボックス 133"/>
        <xdr:cNvSpPr txBox="1"/>
      </xdr:nvSpPr>
      <xdr:spPr>
        <a:xfrm>
          <a:off x="4622800" y="7075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52,353</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164615</xdr:rowOff>
    </xdr:from>
    <xdr:to>
      <xdr:col>3</xdr:col>
      <xdr:colOff>955675</xdr:colOff>
      <xdr:row>37</xdr:row>
      <xdr:rowOff>266215</xdr:rowOff>
    </xdr:to>
    <xdr:sp macro="" textlink="">
      <xdr:nvSpPr>
        <xdr:cNvPr id="135" name="円/楕円 134"/>
        <xdr:cNvSpPr/>
      </xdr:nvSpPr>
      <xdr:spPr bwMode="auto">
        <a:xfrm>
          <a:off x="4254500" y="72893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104942</xdr:rowOff>
    </xdr:from>
    <xdr:ext cx="762000" cy="259045"/>
    <xdr:sp macro="" textlink="">
      <xdr:nvSpPr>
        <xdr:cNvPr id="136" name="テキスト ボックス 135"/>
        <xdr:cNvSpPr txBox="1"/>
      </xdr:nvSpPr>
      <xdr:spPr>
        <a:xfrm>
          <a:off x="3924300" y="7058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56,794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155338</xdr:rowOff>
    </xdr:from>
    <xdr:to>
      <xdr:col>3</xdr:col>
      <xdr:colOff>257175</xdr:colOff>
      <xdr:row>37</xdr:row>
      <xdr:rowOff>256938</xdr:rowOff>
    </xdr:to>
    <xdr:sp macro="" textlink="">
      <xdr:nvSpPr>
        <xdr:cNvPr id="137" name="円/楕円 136"/>
        <xdr:cNvSpPr/>
      </xdr:nvSpPr>
      <xdr:spPr bwMode="auto">
        <a:xfrm>
          <a:off x="3556000" y="7280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95665</xdr:rowOff>
    </xdr:from>
    <xdr:ext cx="762000" cy="259045"/>
    <xdr:sp macro="" textlink="">
      <xdr:nvSpPr>
        <xdr:cNvPr id="138" name="テキスト ボックス 137"/>
        <xdr:cNvSpPr txBox="1"/>
      </xdr:nvSpPr>
      <xdr:spPr>
        <a:xfrm>
          <a:off x="3225800" y="7048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59,229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144826</xdr:rowOff>
    </xdr:from>
    <xdr:to>
      <xdr:col>2</xdr:col>
      <xdr:colOff>692150</xdr:colOff>
      <xdr:row>37</xdr:row>
      <xdr:rowOff>246426</xdr:rowOff>
    </xdr:to>
    <xdr:sp macro="" textlink="">
      <xdr:nvSpPr>
        <xdr:cNvPr id="139" name="円/楕円 138"/>
        <xdr:cNvSpPr/>
      </xdr:nvSpPr>
      <xdr:spPr bwMode="auto">
        <a:xfrm>
          <a:off x="2857500" y="7269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85153</xdr:rowOff>
    </xdr:from>
    <xdr:ext cx="762000" cy="259045"/>
    <xdr:sp macro="" textlink="">
      <xdr:nvSpPr>
        <xdr:cNvPr id="140" name="テキスト ボックス 139"/>
        <xdr:cNvSpPr txBox="1"/>
      </xdr:nvSpPr>
      <xdr:spPr>
        <a:xfrm>
          <a:off x="2527300" y="7038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61,988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実質収支比率は、一貫して黒字であり、実質単年度収支も黒字となっている。また、財政調整基金残高も増加している。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年度以降、すべての会計で黒字になっている。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歳入公債費等は減少しているものの、合併前後の投資的事業の重点実施による償還費の償還ピークの終了や計画的な繰上償還の実施により元利償還金が減少し、実質公債費比率の分子は減少している。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広島県安芸高田市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退職手当負担見込額や公営企業債等繰入見込額の減少により将来負担額が減少し、また、充当可能基金の増加により充当可能財源等が増加したことにより、将来負担比率の分子は減少している。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22923236</v>
      </c>
      <c r="BO4" s="379"/>
      <c r="BP4" s="379"/>
      <c r="BQ4" s="379"/>
      <c r="BR4" s="379"/>
      <c r="BS4" s="379"/>
      <c r="BT4" s="379"/>
      <c r="BU4" s="380"/>
      <c r="BV4" s="378">
        <v>26288064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3.8</v>
      </c>
      <c r="CU4" s="554"/>
      <c r="CV4" s="554"/>
      <c r="CW4" s="554"/>
      <c r="CX4" s="554"/>
      <c r="CY4" s="554"/>
      <c r="CZ4" s="554"/>
      <c r="DA4" s="555"/>
      <c r="DB4" s="553">
        <v>4.8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22187595</v>
      </c>
      <c r="BO5" s="384"/>
      <c r="BP5" s="384"/>
      <c r="BQ5" s="384"/>
      <c r="BR5" s="384"/>
      <c r="BS5" s="384"/>
      <c r="BT5" s="384"/>
      <c r="BU5" s="385"/>
      <c r="BV5" s="383">
        <v>25417393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88.1</v>
      </c>
      <c r="CU5" s="354"/>
      <c r="CV5" s="354"/>
      <c r="CW5" s="354"/>
      <c r="CX5" s="354"/>
      <c r="CY5" s="354"/>
      <c r="CZ5" s="354"/>
      <c r="DA5" s="355"/>
      <c r="DB5" s="353">
        <v>89</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735641</v>
      </c>
      <c r="BO6" s="384"/>
      <c r="BP6" s="384"/>
      <c r="BQ6" s="384"/>
      <c r="BR6" s="384"/>
      <c r="BS6" s="384"/>
      <c r="BT6" s="384"/>
      <c r="BU6" s="385"/>
      <c r="BV6" s="383">
        <v>870671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93.5</v>
      </c>
      <c r="CU6" s="528"/>
      <c r="CV6" s="528"/>
      <c r="CW6" s="528"/>
      <c r="CX6" s="528"/>
      <c r="CY6" s="528"/>
      <c r="CZ6" s="528"/>
      <c r="DA6" s="529"/>
      <c r="DB6" s="527">
        <v>94.7</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197151</v>
      </c>
      <c r="BO7" s="384"/>
      <c r="BP7" s="384"/>
      <c r="BQ7" s="384"/>
      <c r="BR7" s="384"/>
      <c r="BS7" s="384"/>
      <c r="BT7" s="384"/>
      <c r="BU7" s="385"/>
      <c r="BV7" s="383">
        <v>181013</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14294504</v>
      </c>
      <c r="CU7" s="384"/>
      <c r="CV7" s="384"/>
      <c r="CW7" s="384"/>
      <c r="CX7" s="384"/>
      <c r="CY7" s="384"/>
      <c r="CZ7" s="384"/>
      <c r="DA7" s="385"/>
      <c r="DB7" s="383">
        <v>14385546</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538490</v>
      </c>
      <c r="BO8" s="384"/>
      <c r="BP8" s="384"/>
      <c r="BQ8" s="384"/>
      <c r="BR8" s="384"/>
      <c r="BS8" s="384"/>
      <c r="BT8" s="384"/>
      <c r="BU8" s="385"/>
      <c r="BV8" s="383">
        <v>689658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0.32</v>
      </c>
      <c r="CU8" s="491"/>
      <c r="CV8" s="491"/>
      <c r="CW8" s="491"/>
      <c r="CX8" s="491"/>
      <c r="CY8" s="491"/>
      <c r="CZ8" s="491"/>
      <c r="DA8" s="492"/>
      <c r="DB8" s="490">
        <v>0.32</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31487</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-151168</v>
      </c>
      <c r="BO9" s="384"/>
      <c r="BP9" s="384"/>
      <c r="BQ9" s="384"/>
      <c r="BR9" s="384"/>
      <c r="BS9" s="384"/>
      <c r="BT9" s="384"/>
      <c r="BU9" s="385"/>
      <c r="BV9" s="383">
        <v>74409</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23.4</v>
      </c>
      <c r="CU9" s="354"/>
      <c r="CV9" s="354"/>
      <c r="CW9" s="354"/>
      <c r="CX9" s="354"/>
      <c r="CY9" s="354"/>
      <c r="CZ9" s="354"/>
      <c r="DA9" s="355"/>
      <c r="DB9" s="353">
        <v>21.9</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103</v>
      </c>
      <c r="M10" s="357"/>
      <c r="N10" s="357"/>
      <c r="O10" s="357"/>
      <c r="P10" s="357"/>
      <c r="Q10" s="358"/>
      <c r="R10" s="359">
        <v>33096</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6999</v>
      </c>
      <c r="BO10" s="384"/>
      <c r="BP10" s="384"/>
      <c r="BQ10" s="384"/>
      <c r="BR10" s="384"/>
      <c r="BS10" s="384"/>
      <c r="BT10" s="384"/>
      <c r="BU10" s="385"/>
      <c r="BV10" s="383">
        <v>292994</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v>366150</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x14ac:dyDescent="0.15">
      <c r="A12" s="138"/>
      <c r="B12" s="493" t="s">
        <v>115</v>
      </c>
      <c r="C12" s="494"/>
      <c r="D12" s="494"/>
      <c r="E12" s="494"/>
      <c r="F12" s="494"/>
      <c r="G12" s="494"/>
      <c r="H12" s="494"/>
      <c r="I12" s="494"/>
      <c r="J12" s="494"/>
      <c r="K12" s="495"/>
      <c r="L12" s="502" t="s">
        <v>116</v>
      </c>
      <c r="M12" s="503"/>
      <c r="N12" s="503"/>
      <c r="O12" s="503"/>
      <c r="P12" s="503"/>
      <c r="Q12" s="504"/>
      <c r="R12" s="505">
        <v>30991</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t="s">
        <v>122</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124</v>
      </c>
      <c r="N13" s="480"/>
      <c r="O13" s="480"/>
      <c r="P13" s="480"/>
      <c r="Q13" s="481"/>
      <c r="R13" s="482">
        <v>30434</v>
      </c>
      <c r="S13" s="483"/>
      <c r="T13" s="483"/>
      <c r="U13" s="483"/>
      <c r="V13" s="484"/>
      <c r="W13" s="470" t="s">
        <v>125</v>
      </c>
      <c r="X13" s="396"/>
      <c r="Y13" s="396"/>
      <c r="Z13" s="396"/>
      <c r="AA13" s="396"/>
      <c r="AB13" s="397"/>
      <c r="AC13" s="359">
        <v>2514</v>
      </c>
      <c r="AD13" s="360"/>
      <c r="AE13" s="360"/>
      <c r="AF13" s="360"/>
      <c r="AG13" s="361"/>
      <c r="AH13" s="359">
        <v>3252</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221981</v>
      </c>
      <c r="BO13" s="384"/>
      <c r="BP13" s="384"/>
      <c r="BQ13" s="384"/>
      <c r="BR13" s="384"/>
      <c r="BS13" s="384"/>
      <c r="BT13" s="384"/>
      <c r="BU13" s="385"/>
      <c r="BV13" s="383">
        <v>367403</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14.3</v>
      </c>
      <c r="CU13" s="354"/>
      <c r="CV13" s="354"/>
      <c r="CW13" s="354"/>
      <c r="CX13" s="354"/>
      <c r="CY13" s="354"/>
      <c r="CZ13" s="354"/>
      <c r="DA13" s="355"/>
      <c r="DB13" s="353">
        <v>15</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31355</v>
      </c>
      <c r="S14" s="483"/>
      <c r="T14" s="483"/>
      <c r="U14" s="483"/>
      <c r="V14" s="484"/>
      <c r="W14" s="485"/>
      <c r="X14" s="399"/>
      <c r="Y14" s="399"/>
      <c r="Z14" s="399"/>
      <c r="AA14" s="399"/>
      <c r="AB14" s="400"/>
      <c r="AC14" s="475">
        <v>16.100000000000001</v>
      </c>
      <c r="AD14" s="476"/>
      <c r="AE14" s="476"/>
      <c r="AF14" s="476"/>
      <c r="AG14" s="477"/>
      <c r="AH14" s="475">
        <v>18.899999999999999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120.9</v>
      </c>
      <c r="CU14" s="454"/>
      <c r="CV14" s="454"/>
      <c r="CW14" s="454"/>
      <c r="CX14" s="454"/>
      <c r="CY14" s="454"/>
      <c r="CZ14" s="454"/>
      <c r="DA14" s="455"/>
      <c r="DB14" s="486">
        <v>132.69999999999999</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124</v>
      </c>
      <c r="N15" s="480"/>
      <c r="O15" s="480"/>
      <c r="P15" s="480"/>
      <c r="Q15" s="481"/>
      <c r="R15" s="482">
        <v>30721</v>
      </c>
      <c r="S15" s="483"/>
      <c r="T15" s="483"/>
      <c r="U15" s="483"/>
      <c r="V15" s="484"/>
      <c r="W15" s="470" t="s">
        <v>131</v>
      </c>
      <c r="X15" s="396"/>
      <c r="Y15" s="396"/>
      <c r="Z15" s="396"/>
      <c r="AA15" s="396"/>
      <c r="AB15" s="397"/>
      <c r="AC15" s="359">
        <v>4295</v>
      </c>
      <c r="AD15" s="360"/>
      <c r="AE15" s="360"/>
      <c r="AF15" s="360"/>
      <c r="AG15" s="361"/>
      <c r="AH15" s="359">
        <v>4922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3182327</v>
      </c>
      <c r="BO15" s="379"/>
      <c r="BP15" s="379"/>
      <c r="BQ15" s="379"/>
      <c r="BR15" s="379"/>
      <c r="BS15" s="379"/>
      <c r="BT15" s="379"/>
      <c r="BU15" s="380"/>
      <c r="BV15" s="378">
        <v>3064256</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27.4</v>
      </c>
      <c r="AD16" s="476"/>
      <c r="AE16" s="476"/>
      <c r="AF16" s="476"/>
      <c r="AG16" s="477"/>
      <c r="AH16" s="475">
        <v>28.6</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9543839</v>
      </c>
      <c r="BO16" s="384"/>
      <c r="BP16" s="384"/>
      <c r="BQ16" s="384"/>
      <c r="BR16" s="384"/>
      <c r="BS16" s="384"/>
      <c r="BT16" s="384"/>
      <c r="BU16" s="385"/>
      <c r="BV16" s="383">
        <v>9683438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8852</v>
      </c>
      <c r="AD17" s="360"/>
      <c r="AE17" s="360"/>
      <c r="AF17" s="360"/>
      <c r="AG17" s="361"/>
      <c r="AH17" s="359">
        <v>8994</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4068713</v>
      </c>
      <c r="BO17" s="384"/>
      <c r="BP17" s="384"/>
      <c r="BQ17" s="384"/>
      <c r="BR17" s="384"/>
      <c r="BS17" s="384"/>
      <c r="BT17" s="384"/>
      <c r="BU17" s="385"/>
      <c r="BV17" s="383">
        <v>3913788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141</v>
      </c>
      <c r="C18" s="444"/>
      <c r="D18" s="444"/>
      <c r="E18" s="445"/>
      <c r="F18" s="445"/>
      <c r="G18" s="445"/>
      <c r="H18" s="445"/>
      <c r="I18" s="445"/>
      <c r="J18" s="445"/>
      <c r="K18" s="445"/>
      <c r="L18" s="446">
        <v>537.79</v>
      </c>
      <c r="M18" s="446"/>
      <c r="N18" s="446"/>
      <c r="O18" s="446"/>
      <c r="P18" s="446"/>
      <c r="Q18" s="446"/>
      <c r="R18" s="447"/>
      <c r="S18" s="447"/>
      <c r="T18" s="447"/>
      <c r="U18" s="447"/>
      <c r="V18" s="448"/>
      <c r="W18" s="462"/>
      <c r="X18" s="463"/>
      <c r="Y18" s="463"/>
      <c r="Z18" s="463"/>
      <c r="AA18" s="463"/>
      <c r="AB18" s="471"/>
      <c r="AC18" s="347">
        <v>56.5</v>
      </c>
      <c r="AD18" s="348"/>
      <c r="AE18" s="348"/>
      <c r="AF18" s="348"/>
      <c r="AG18" s="449"/>
      <c r="AH18" s="347">
        <v>52.2</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12620091</v>
      </c>
      <c r="BO18" s="384"/>
      <c r="BP18" s="384"/>
      <c r="BQ18" s="384"/>
      <c r="BR18" s="384"/>
      <c r="BS18" s="384"/>
      <c r="BT18" s="384"/>
      <c r="BU18" s="385"/>
      <c r="BV18" s="383">
        <v>12930022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143</v>
      </c>
      <c r="C19" s="444"/>
      <c r="D19" s="444"/>
      <c r="E19" s="445"/>
      <c r="F19" s="445"/>
      <c r="G19" s="445"/>
      <c r="H19" s="445"/>
      <c r="I19" s="445"/>
      <c r="J19" s="445"/>
      <c r="K19" s="445"/>
      <c r="L19" s="451">
        <v>59</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15908097</v>
      </c>
      <c r="BO19" s="384"/>
      <c r="BP19" s="384"/>
      <c r="BQ19" s="384"/>
      <c r="BR19" s="384"/>
      <c r="BS19" s="384"/>
      <c r="BT19" s="384"/>
      <c r="BU19" s="385"/>
      <c r="BV19" s="383">
        <v>15834549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145</v>
      </c>
      <c r="C20" s="444"/>
      <c r="D20" s="444"/>
      <c r="E20" s="445"/>
      <c r="F20" s="445"/>
      <c r="G20" s="445"/>
      <c r="H20" s="445"/>
      <c r="I20" s="445"/>
      <c r="J20" s="445"/>
      <c r="K20" s="445"/>
      <c r="L20" s="451">
        <v>11804</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33288253</v>
      </c>
      <c r="BO23" s="384"/>
      <c r="BP23" s="384"/>
      <c r="BQ23" s="384"/>
      <c r="BR23" s="384"/>
      <c r="BS23" s="384"/>
      <c r="BT23" s="384"/>
      <c r="BU23" s="385"/>
      <c r="BV23" s="383">
        <v>33221788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154</v>
      </c>
      <c r="F24" s="357"/>
      <c r="G24" s="357"/>
      <c r="H24" s="357"/>
      <c r="I24" s="357"/>
      <c r="J24" s="357"/>
      <c r="K24" s="358"/>
      <c r="L24" s="359">
        <v>1</v>
      </c>
      <c r="M24" s="360"/>
      <c r="N24" s="360"/>
      <c r="O24" s="360"/>
      <c r="P24" s="361"/>
      <c r="Q24" s="359">
        <v>8600</v>
      </c>
      <c r="R24" s="360"/>
      <c r="S24" s="360"/>
      <c r="T24" s="360"/>
      <c r="U24" s="360"/>
      <c r="V24" s="361"/>
      <c r="W24" s="425"/>
      <c r="X24" s="416"/>
      <c r="Y24" s="417"/>
      <c r="Z24" s="356" t="s">
        <v>155</v>
      </c>
      <c r="AA24" s="357"/>
      <c r="AB24" s="357"/>
      <c r="AC24" s="357"/>
      <c r="AD24" s="357"/>
      <c r="AE24" s="357"/>
      <c r="AF24" s="357"/>
      <c r="AG24" s="358"/>
      <c r="AH24" s="359">
        <v>352</v>
      </c>
      <c r="AI24" s="360"/>
      <c r="AJ24" s="360"/>
      <c r="AK24" s="360"/>
      <c r="AL24" s="361"/>
      <c r="AM24" s="359">
        <v>1220032</v>
      </c>
      <c r="AN24" s="360"/>
      <c r="AO24" s="360"/>
      <c r="AP24" s="360"/>
      <c r="AQ24" s="360"/>
      <c r="AR24" s="361"/>
      <c r="AS24" s="359">
        <v>3466</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14490371</v>
      </c>
      <c r="BO24" s="384"/>
      <c r="BP24" s="384"/>
      <c r="BQ24" s="384"/>
      <c r="BR24" s="384"/>
      <c r="BS24" s="384"/>
      <c r="BT24" s="384"/>
      <c r="BU24" s="385"/>
      <c r="BV24" s="383">
        <v>14679093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157</v>
      </c>
      <c r="F25" s="357"/>
      <c r="G25" s="357"/>
      <c r="H25" s="357"/>
      <c r="I25" s="357"/>
      <c r="J25" s="357"/>
      <c r="K25" s="358"/>
      <c r="L25" s="359">
        <v>1</v>
      </c>
      <c r="M25" s="360"/>
      <c r="N25" s="360"/>
      <c r="O25" s="360"/>
      <c r="P25" s="361"/>
      <c r="Q25" s="359">
        <v>7000</v>
      </c>
      <c r="R25" s="360"/>
      <c r="S25" s="360"/>
      <c r="T25" s="360"/>
      <c r="U25" s="360"/>
      <c r="V25" s="361"/>
      <c r="W25" s="425"/>
      <c r="X25" s="416"/>
      <c r="Y25" s="417"/>
      <c r="Z25" s="356" t="s">
        <v>158</v>
      </c>
      <c r="AA25" s="357"/>
      <c r="AB25" s="357"/>
      <c r="AC25" s="357"/>
      <c r="AD25" s="357"/>
      <c r="AE25" s="357"/>
      <c r="AF25" s="357"/>
      <c r="AG25" s="358"/>
      <c r="AH25" s="359">
        <v>49</v>
      </c>
      <c r="AI25" s="360"/>
      <c r="AJ25" s="360"/>
      <c r="AK25" s="360"/>
      <c r="AL25" s="361"/>
      <c r="AM25" s="359">
        <v>145824</v>
      </c>
      <c r="AN25" s="360"/>
      <c r="AO25" s="360"/>
      <c r="AP25" s="360"/>
      <c r="AQ25" s="360"/>
      <c r="AR25" s="361"/>
      <c r="AS25" s="359">
        <v>2976</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1205763</v>
      </c>
      <c r="BO25" s="379"/>
      <c r="BP25" s="379"/>
      <c r="BQ25" s="379"/>
      <c r="BR25" s="379"/>
      <c r="BS25" s="379"/>
      <c r="BT25" s="379"/>
      <c r="BU25" s="380"/>
      <c r="BV25" s="378">
        <v>1441256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160</v>
      </c>
      <c r="F26" s="357"/>
      <c r="G26" s="357"/>
      <c r="H26" s="357"/>
      <c r="I26" s="357"/>
      <c r="J26" s="357"/>
      <c r="K26" s="358"/>
      <c r="L26" s="359">
        <v>1</v>
      </c>
      <c r="M26" s="360"/>
      <c r="N26" s="360"/>
      <c r="O26" s="360"/>
      <c r="P26" s="361"/>
      <c r="Q26" s="359">
        <v>6200</v>
      </c>
      <c r="R26" s="360"/>
      <c r="S26" s="360"/>
      <c r="T26" s="360"/>
      <c r="U26" s="360"/>
      <c r="V26" s="361"/>
      <c r="W26" s="425"/>
      <c r="X26" s="416"/>
      <c r="Y26" s="417"/>
      <c r="Z26" s="356" t="s">
        <v>161</v>
      </c>
      <c r="AA26" s="436"/>
      <c r="AB26" s="436"/>
      <c r="AC26" s="436"/>
      <c r="AD26" s="436"/>
      <c r="AE26" s="436"/>
      <c r="AF26" s="436"/>
      <c r="AG26" s="437"/>
      <c r="AH26" s="359" t="s">
        <v>122</v>
      </c>
      <c r="AI26" s="360"/>
      <c r="AJ26" s="360"/>
      <c r="AK26" s="360"/>
      <c r="AL26" s="361"/>
      <c r="AM26" s="359" t="s">
        <v>122</v>
      </c>
      <c r="AN26" s="360"/>
      <c r="AO26" s="360"/>
      <c r="AP26" s="360"/>
      <c r="AQ26" s="360"/>
      <c r="AR26" s="361"/>
      <c r="AS26" s="359" t="s">
        <v>122</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163</v>
      </c>
      <c r="F27" s="357"/>
      <c r="G27" s="357"/>
      <c r="H27" s="357"/>
      <c r="I27" s="357"/>
      <c r="J27" s="357"/>
      <c r="K27" s="358"/>
      <c r="L27" s="359">
        <v>1</v>
      </c>
      <c r="M27" s="360"/>
      <c r="N27" s="360"/>
      <c r="O27" s="360"/>
      <c r="P27" s="361"/>
      <c r="Q27" s="359">
        <v>4100</v>
      </c>
      <c r="R27" s="360"/>
      <c r="S27" s="360"/>
      <c r="T27" s="360"/>
      <c r="U27" s="360"/>
      <c r="V27" s="361"/>
      <c r="W27" s="425"/>
      <c r="X27" s="416"/>
      <c r="Y27" s="417"/>
      <c r="Z27" s="356" t="s">
        <v>164</v>
      </c>
      <c r="AA27" s="357"/>
      <c r="AB27" s="357"/>
      <c r="AC27" s="357"/>
      <c r="AD27" s="357"/>
      <c r="AE27" s="357"/>
      <c r="AF27" s="357"/>
      <c r="AG27" s="358"/>
      <c r="AH27" s="359">
        <v>6</v>
      </c>
      <c r="AI27" s="360"/>
      <c r="AJ27" s="360"/>
      <c r="AK27" s="360"/>
      <c r="AL27" s="361"/>
      <c r="AM27" s="359">
        <v>22962</v>
      </c>
      <c r="AN27" s="360"/>
      <c r="AO27" s="360"/>
      <c r="AP27" s="360"/>
      <c r="AQ27" s="360"/>
      <c r="AR27" s="361"/>
      <c r="AS27" s="359">
        <v>3827</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t="s">
        <v>122</v>
      </c>
      <c r="BO27" s="387"/>
      <c r="BP27" s="387"/>
      <c r="BQ27" s="387"/>
      <c r="BR27" s="387"/>
      <c r="BS27" s="387"/>
      <c r="BT27" s="387"/>
      <c r="BU27" s="388"/>
      <c r="BV27" s="386" t="s">
        <v>122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3550</v>
      </c>
      <c r="R28" s="360"/>
      <c r="S28" s="360"/>
      <c r="T28" s="360"/>
      <c r="U28" s="360"/>
      <c r="V28" s="361"/>
      <c r="W28" s="425"/>
      <c r="X28" s="416"/>
      <c r="Y28" s="417"/>
      <c r="Z28" s="356" t="s">
        <v>167</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2862438</v>
      </c>
      <c r="BO28" s="379"/>
      <c r="BP28" s="379"/>
      <c r="BQ28" s="379"/>
      <c r="BR28" s="379"/>
      <c r="BS28" s="379"/>
      <c r="BT28" s="379"/>
      <c r="BU28" s="380"/>
      <c r="BV28" s="378">
        <v>2655439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16</v>
      </c>
      <c r="M29" s="360"/>
      <c r="N29" s="360"/>
      <c r="O29" s="360"/>
      <c r="P29" s="361"/>
      <c r="Q29" s="359">
        <v>3250</v>
      </c>
      <c r="R29" s="360"/>
      <c r="S29" s="360"/>
      <c r="T29" s="360"/>
      <c r="U29" s="360"/>
      <c r="V29" s="361"/>
      <c r="W29" s="425"/>
      <c r="X29" s="416"/>
      <c r="Y29" s="417"/>
      <c r="Z29" s="356" t="s">
        <v>171</v>
      </c>
      <c r="AA29" s="357"/>
      <c r="AB29" s="357"/>
      <c r="AC29" s="357"/>
      <c r="AD29" s="357"/>
      <c r="AE29" s="357"/>
      <c r="AF29" s="357"/>
      <c r="AG29" s="358"/>
      <c r="AH29" s="359">
        <v>358</v>
      </c>
      <c r="AI29" s="360"/>
      <c r="AJ29" s="360"/>
      <c r="AK29" s="360"/>
      <c r="AL29" s="361"/>
      <c r="AM29" s="359">
        <v>1242994</v>
      </c>
      <c r="AN29" s="360"/>
      <c r="AO29" s="360"/>
      <c r="AP29" s="360"/>
      <c r="AQ29" s="360"/>
      <c r="AR29" s="361"/>
      <c r="AS29" s="359">
        <v>3472</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390010</v>
      </c>
      <c r="BO29" s="384"/>
      <c r="BP29" s="384"/>
      <c r="BQ29" s="384"/>
      <c r="BR29" s="384"/>
      <c r="BS29" s="384"/>
      <c r="BT29" s="384"/>
      <c r="BU29" s="385"/>
      <c r="BV29" s="383">
        <v>197334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100.6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5161400</v>
      </c>
      <c r="BO30" s="387"/>
      <c r="BP30" s="387"/>
      <c r="BQ30" s="387"/>
      <c r="BR30" s="387"/>
      <c r="BS30" s="387"/>
      <c r="BT30" s="387"/>
      <c r="BU30" s="388"/>
      <c r="BV30" s="386">
        <v>4756714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8</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IF('各会計、関係団体の財政状況及び健全化判断比率'!B33="","",'各会計、関係団体の財政状況及び健全化判断比率'!B33)</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安芸高田市地域振興事業団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コミュニティ・プラント整備事業特別会計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IF('各会計、関係団体の財政状況及び健全化判断比率'!B34="","",'各会計、関係団体の財政状況及び健全化判断比率'!B34)</f>
        <v>特定環境保全公共下水道事業特別会計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後期高齢者医療広域連合（特別会計）</v>
      </c>
      <c r="BZ35" s="342"/>
      <c r="CA35" s="342"/>
      <c r="CB35" s="342"/>
      <c r="CC35" s="342"/>
      <c r="CD35" s="342"/>
      <c r="CE35" s="342"/>
      <c r="CF35" s="342"/>
      <c r="CG35" s="342"/>
      <c r="CH35" s="342"/>
      <c r="CI35" s="342"/>
      <c r="CJ35" s="342"/>
      <c r="CK35" s="342"/>
      <c r="CL35" s="342"/>
      <c r="CM35" s="342"/>
      <c r="CN35" s="165"/>
      <c r="CO35" s="343">
        <f t="shared" ref="CO35:CO43" si="3">IF(CQ35="","",CO34+1)</f>
        <v>19</v>
      </c>
      <c r="CP35" s="343"/>
      <c r="CQ35" s="342" t="str">
        <f>IF('各会計、関係団体の財政状況及び健全化判断比率'!BS8="","",'各会計、関係団体の財政状況及び健全化判断比率'!BS8)</f>
        <v>八千代開発公社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飲料水供給事業特別会計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IF('各会計、関係団体の財政状況及び健全化判断比率'!B35="","",'各会計、関係団体の財政状況及び健全化判断比率'!B35)</f>
        <v>農業集落排水事業特別会計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芸北広域環境施設組合</v>
      </c>
      <c r="BZ36" s="342"/>
      <c r="CA36" s="342"/>
      <c r="CB36" s="342"/>
      <c r="CC36" s="342"/>
      <c r="CD36" s="342"/>
      <c r="CE36" s="342"/>
      <c r="CF36" s="342"/>
      <c r="CG36" s="342"/>
      <c r="CH36" s="342"/>
      <c r="CI36" s="342"/>
      <c r="CJ36" s="342"/>
      <c r="CK36" s="342"/>
      <c r="CL36" s="342"/>
      <c r="CM36" s="342"/>
      <c r="CN36" s="165"/>
      <c r="CO36" s="343">
        <f t="shared" si="3"/>
        <v>20</v>
      </c>
      <c r="CP36" s="343"/>
      <c r="CQ36" s="342" t="str">
        <f>IF('各会計、関係団体の財政状況及び健全化判断比率'!BS9="","",'各会計、関係団体の財政状況及び健全化判断比率'!BS9)</f>
        <v>神楽門前湯治村</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7</v>
      </c>
      <c r="V37" s="343"/>
      <c r="W37" s="342" t="str">
        <f>IF('各会計、関係団体の財政状況及び健全化判断比率'!B31="","",'各会計、関係団体の財政状況及び健全化判断比率'!B31)</f>
        <v>介護サービス特別会計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12</v>
      </c>
      <c r="BF37" s="343"/>
      <c r="BG37" s="342" t="str">
        <f>IF('各会計、関係団体の財政状況及び健全化判断比率'!B36="","",'各会計、関係団体の財政状況及び健全化判断比率'!B36)</f>
        <v>浄化槽整備事業特別会計</v>
      </c>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広島県市町総合事務組合</v>
      </c>
      <c r="BZ37" s="342"/>
      <c r="CA37" s="342"/>
      <c r="CB37" s="342"/>
      <c r="CC37" s="342"/>
      <c r="CD37" s="342"/>
      <c r="CE37" s="342"/>
      <c r="CF37" s="342"/>
      <c r="CG37" s="342"/>
      <c r="CH37" s="342"/>
      <c r="CI37" s="342"/>
      <c r="CJ37" s="342"/>
      <c r="CK37" s="342"/>
      <c r="CL37" s="342"/>
      <c r="CM37" s="342"/>
      <c r="CN37" s="165"/>
      <c r="CO37" s="343">
        <f t="shared" si="3"/>
        <v>21</v>
      </c>
      <c r="CP37" s="343"/>
      <c r="CQ37" s="342" t="str">
        <f>IF('各会計、関係団体の財政状況及び健全化判断比率'!BS10="","",'各会計、関係団体の財政状況及び健全化判断比率'!BS10)</f>
        <v>こうだ２１</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f t="shared" si="1"/>
        <v>13</v>
      </c>
      <c r="BF38" s="343"/>
      <c r="BG38" s="342" t="str">
        <f>IF('各会計、関係団体の財政状況及び健全化判断比率'!B37="","",'各会計、関係団体の財政状況及び健全化判断比率'!B37)</f>
        <v>簡易水道事業特別会計</v>
      </c>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f t="shared" si="3"/>
        <v>22</v>
      </c>
      <c r="CP38" s="343"/>
      <c r="CQ38" s="342" t="str">
        <f>IF('各会計、関係団体の財政状況及び健全化判断比率'!BS11="","",'各会計、関係団体の財政状況及び健全化判断比率'!BS11)</f>
        <v>安芸高田アグリフーズ</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79" t="s">
        <v>24</v>
      </c>
      <c r="C41" s="1180"/>
      <c r="D41" s="81"/>
      <c r="E41" s="1181" t="s">
        <v>25</v>
      </c>
      <c r="F41" s="1181"/>
      <c r="G41" s="1181"/>
      <c r="H41" s="1182"/>
      <c r="I41" s="82">
        <v>33512</v>
      </c>
      <c r="J41" s="83">
        <v>33872</v>
      </c>
      <c r="K41" s="83">
        <v>32786</v>
      </c>
      <c r="L41" s="83">
        <v>35411</v>
      </c>
      <c r="M41" s="84">
        <v>35258</v>
      </c>
    </row>
    <row r="42" spans="2:13" ht="27.75" customHeight="1" x14ac:dyDescent="0.15">
      <c r="B42" s="1169"/>
      <c r="C42" s="1170"/>
      <c r="D42" s="85"/>
      <c r="E42" s="1173" t="s">
        <v>26</v>
      </c>
      <c r="F42" s="1173"/>
      <c r="G42" s="1173"/>
      <c r="H42" s="1174"/>
      <c r="I42" s="86">
        <v>21</v>
      </c>
      <c r="J42" s="87">
        <v>14</v>
      </c>
      <c r="K42" s="87">
        <v>9</v>
      </c>
      <c r="L42" s="87">
        <v>5</v>
      </c>
      <c r="M42" s="88">
        <v>1</v>
      </c>
    </row>
    <row r="43" spans="2:13" ht="27.75" customHeight="1" x14ac:dyDescent="0.15">
      <c r="B43" s="1169"/>
      <c r="C43" s="1170"/>
      <c r="D43" s="85"/>
      <c r="E43" s="1173" t="s">
        <v>27</v>
      </c>
      <c r="F43" s="1173"/>
      <c r="G43" s="1173"/>
      <c r="H43" s="1174"/>
      <c r="I43" s="86">
        <v>11857</v>
      </c>
      <c r="J43" s="87">
        <v>11642</v>
      </c>
      <c r="K43" s="87">
        <v>11233</v>
      </c>
      <c r="L43" s="87">
        <v>11009</v>
      </c>
      <c r="M43" s="88">
        <v>10805</v>
      </c>
    </row>
    <row r="44" spans="2:13" ht="27.75" customHeight="1" x14ac:dyDescent="0.15">
      <c r="B44" s="1169"/>
      <c r="C44" s="1170"/>
      <c r="D44" s="85"/>
      <c r="E44" s="1173" t="s">
        <v>28</v>
      </c>
      <c r="F44" s="1173"/>
      <c r="G44" s="1173"/>
      <c r="H44" s="1174"/>
      <c r="I44" s="86">
        <v>29</v>
      </c>
      <c r="J44" s="87">
        <v>3</v>
      </c>
      <c r="K44" s="87">
        <v>3</v>
      </c>
      <c r="L44" s="87">
        <v>2</v>
      </c>
      <c r="M44" s="88">
        <v>2</v>
      </c>
    </row>
    <row r="45" spans="2:13" ht="27.75" customHeight="1" x14ac:dyDescent="0.15">
      <c r="B45" s="1169"/>
      <c r="C45" s="1170"/>
      <c r="D45" s="85"/>
      <c r="E45" s="1173" t="s">
        <v>29</v>
      </c>
      <c r="F45" s="1173"/>
      <c r="G45" s="1173"/>
      <c r="H45" s="1174"/>
      <c r="I45" s="86">
        <v>4456</v>
      </c>
      <c r="J45" s="87">
        <v>4641</v>
      </c>
      <c r="K45" s="87">
        <v>4480</v>
      </c>
      <c r="L45" s="87">
        <v>4370</v>
      </c>
      <c r="M45" s="88">
        <v>4147</v>
      </c>
    </row>
    <row r="46" spans="2:13" ht="27.75" customHeight="1" x14ac:dyDescent="0.15">
      <c r="B46" s="1169"/>
      <c r="C46" s="1170"/>
      <c r="D46" s="85"/>
      <c r="E46" s="1173" t="s">
        <v>30</v>
      </c>
      <c r="F46" s="1173"/>
      <c r="G46" s="1173"/>
      <c r="H46" s="1174"/>
      <c r="I46" s="86">
        <v>190</v>
      </c>
      <c r="J46" s="87">
        <v>176</v>
      </c>
      <c r="K46" s="87">
        <v>222</v>
      </c>
      <c r="L46" s="87">
        <v>116</v>
      </c>
      <c r="M46" s="88">
        <v>101</v>
      </c>
    </row>
    <row r="47" spans="2:13" ht="27.75" customHeight="1" x14ac:dyDescent="0.15">
      <c r="B47" s="1169"/>
      <c r="C47" s="1170"/>
      <c r="D47" s="85"/>
      <c r="E47" s="1173" t="s">
        <v>31</v>
      </c>
      <c r="F47" s="1173"/>
      <c r="G47" s="1173"/>
      <c r="H47" s="1174"/>
      <c r="I47" s="86" t="s">
        <v>482</v>
      </c>
      <c r="J47" s="87" t="s">
        <v>482</v>
      </c>
      <c r="K47" s="87" t="s">
        <v>482</v>
      </c>
      <c r="L47" s="87" t="s">
        <v>482</v>
      </c>
      <c r="M47" s="88" t="s">
        <v>482</v>
      </c>
    </row>
    <row r="48" spans="2:13" ht="27.75" customHeight="1" x14ac:dyDescent="0.15">
      <c r="B48" s="1171"/>
      <c r="C48" s="1172"/>
      <c r="D48" s="85"/>
      <c r="E48" s="1173" t="s">
        <v>32</v>
      </c>
      <c r="F48" s="1173"/>
      <c r="G48" s="1173"/>
      <c r="H48" s="1174"/>
      <c r="I48" s="86" t="s">
        <v>482</v>
      </c>
      <c r="J48" s="87" t="s">
        <v>482</v>
      </c>
      <c r="K48" s="87" t="s">
        <v>482</v>
      </c>
      <c r="L48" s="87" t="s">
        <v>482</v>
      </c>
      <c r="M48" s="88" t="s">
        <v>482</v>
      </c>
    </row>
    <row r="49" spans="2:13" ht="27.75" customHeight="1" x14ac:dyDescent="0.15">
      <c r="B49" s="1167" t="s">
        <v>33</v>
      </c>
      <c r="C49" s="1168"/>
      <c r="D49" s="89"/>
      <c r="E49" s="1173" t="s">
        <v>34</v>
      </c>
      <c r="F49" s="1173"/>
      <c r="G49" s="1173"/>
      <c r="H49" s="1174"/>
      <c r="I49" s="86">
        <v>3324</v>
      </c>
      <c r="J49" s="87">
        <v>3044</v>
      </c>
      <c r="K49" s="87">
        <v>3299</v>
      </c>
      <c r="L49" s="87">
        <v>4142</v>
      </c>
      <c r="M49" s="88">
        <v>5060</v>
      </c>
    </row>
    <row r="50" spans="2:13" ht="27.75" customHeight="1" x14ac:dyDescent="0.15">
      <c r="B50" s="1169"/>
      <c r="C50" s="1170"/>
      <c r="D50" s="85"/>
      <c r="E50" s="1173" t="s">
        <v>35</v>
      </c>
      <c r="F50" s="1173"/>
      <c r="G50" s="1173"/>
      <c r="H50" s="1174"/>
      <c r="I50" s="86">
        <v>434</v>
      </c>
      <c r="J50" s="87">
        <v>392</v>
      </c>
      <c r="K50" s="87">
        <v>372</v>
      </c>
      <c r="L50" s="87">
        <v>326</v>
      </c>
      <c r="M50" s="88">
        <v>285</v>
      </c>
    </row>
    <row r="51" spans="2:13" ht="27.75" customHeight="1" x14ac:dyDescent="0.15">
      <c r="B51" s="1171"/>
      <c r="C51" s="1172"/>
      <c r="D51" s="85"/>
      <c r="E51" s="1173" t="s">
        <v>36</v>
      </c>
      <c r="F51" s="1173"/>
      <c r="G51" s="1173"/>
      <c r="H51" s="1174"/>
      <c r="I51" s="86">
        <v>28270</v>
      </c>
      <c r="J51" s="87">
        <v>29156</v>
      </c>
      <c r="K51" s="87">
        <v>28886</v>
      </c>
      <c r="L51" s="87">
        <v>31155</v>
      </c>
      <c r="M51" s="88">
        <v>31088</v>
      </c>
    </row>
    <row r="52" spans="2:13" ht="27.75" customHeight="1" thickBot="1" x14ac:dyDescent="0.2">
      <c r="B52" s="1175" t="s">
        <v>37</v>
      </c>
      <c r="C52" s="1176"/>
      <c r="D52" s="90"/>
      <c r="E52" s="1177" t="s">
        <v>38</v>
      </c>
      <c r="F52" s="1177"/>
      <c r="G52" s="1177"/>
      <c r="H52" s="1178"/>
      <c r="I52" s="91">
        <v>18037</v>
      </c>
      <c r="J52" s="92">
        <v>17756</v>
      </c>
      <c r="K52" s="92">
        <v>16175</v>
      </c>
      <c r="L52" s="92">
        <v>15290</v>
      </c>
      <c r="M52" s="93">
        <v>13880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521</v>
      </c>
      <c r="G2" s="111"/>
      <c r="H2" s="112"/>
    </row>
    <row r="3" spans="1:8" x14ac:dyDescent="0.15">
      <c r="A3" s="108" t="s">
        <v>514</v>
      </c>
      <c r="B3" s="113"/>
      <c r="C3" s="114"/>
      <c r="D3" s="115">
        <v>71820</v>
      </c>
      <c r="E3" s="116"/>
      <c r="F3" s="117">
        <v>79008</v>
      </c>
      <c r="G3" s="118"/>
      <c r="H3" s="119"/>
    </row>
    <row r="4" spans="1:8" x14ac:dyDescent="0.15">
      <c r="A4" s="120"/>
      <c r="B4" s="121"/>
      <c r="C4" s="122"/>
      <c r="D4" s="123">
        <v>45513</v>
      </c>
      <c r="E4" s="124"/>
      <c r="F4" s="125">
        <v>46014</v>
      </c>
      <c r="G4" s="126"/>
      <c r="H4" s="127"/>
    </row>
    <row r="5" spans="1:8" x14ac:dyDescent="0.15">
      <c r="A5" s="108" t="s">
        <v>516</v>
      </c>
      <c r="B5" s="113"/>
      <c r="C5" s="114"/>
      <c r="D5" s="115">
        <v>193775</v>
      </c>
      <c r="E5" s="116"/>
      <c r="F5" s="117">
        <v>86381</v>
      </c>
      <c r="G5" s="118"/>
      <c r="H5" s="119"/>
    </row>
    <row r="6" spans="1:8" x14ac:dyDescent="0.15">
      <c r="A6" s="120"/>
      <c r="B6" s="121"/>
      <c r="C6" s="122"/>
      <c r="D6" s="123">
        <v>74405</v>
      </c>
      <c r="E6" s="124"/>
      <c r="F6" s="125">
        <v>41242</v>
      </c>
      <c r="G6" s="126"/>
      <c r="H6" s="127"/>
    </row>
    <row r="7" spans="1:8" x14ac:dyDescent="0.15">
      <c r="A7" s="108" t="s">
        <v>517</v>
      </c>
      <c r="B7" s="113"/>
      <c r="C7" s="114"/>
      <c r="D7" s="115">
        <v>90003</v>
      </c>
      <c r="E7" s="116"/>
      <c r="F7" s="117">
        <v>67201</v>
      </c>
      <c r="G7" s="118"/>
      <c r="H7" s="119"/>
    </row>
    <row r="8" spans="1:8" x14ac:dyDescent="0.15">
      <c r="A8" s="120"/>
      <c r="B8" s="121"/>
      <c r="C8" s="122"/>
      <c r="D8" s="123">
        <v>51969</v>
      </c>
      <c r="E8" s="124"/>
      <c r="F8" s="125">
        <v>35210</v>
      </c>
      <c r="G8" s="126"/>
      <c r="H8" s="127"/>
    </row>
    <row r="9" spans="1:8" x14ac:dyDescent="0.15">
      <c r="A9" s="108" t="s">
        <v>518</v>
      </c>
      <c r="B9" s="113"/>
      <c r="C9" s="114"/>
      <c r="D9" s="115">
        <v>215908</v>
      </c>
      <c r="E9" s="116"/>
      <c r="F9" s="117">
        <v>75709</v>
      </c>
      <c r="G9" s="118"/>
      <c r="H9" s="119"/>
    </row>
    <row r="10" spans="1:8" x14ac:dyDescent="0.15">
      <c r="A10" s="120"/>
      <c r="B10" s="121"/>
      <c r="C10" s="122"/>
      <c r="D10" s="123">
        <v>94087</v>
      </c>
      <c r="E10" s="124"/>
      <c r="F10" s="125">
        <v>35212</v>
      </c>
      <c r="G10" s="126"/>
      <c r="H10" s="127"/>
    </row>
    <row r="11" spans="1:8" x14ac:dyDescent="0.15">
      <c r="A11" s="108" t="s">
        <v>519</v>
      </c>
      <c r="B11" s="113"/>
      <c r="C11" s="114"/>
      <c r="D11" s="115">
        <v>117090</v>
      </c>
      <c r="E11" s="116"/>
      <c r="F11" s="117">
        <v>90961</v>
      </c>
      <c r="G11" s="118"/>
      <c r="H11" s="119"/>
    </row>
    <row r="12" spans="1:8" x14ac:dyDescent="0.15">
      <c r="A12" s="120"/>
      <c r="B12" s="121"/>
      <c r="C12" s="128"/>
      <c r="D12" s="123">
        <v>86530</v>
      </c>
      <c r="E12" s="124"/>
      <c r="F12" s="125">
        <v>37720</v>
      </c>
      <c r="G12" s="126"/>
      <c r="H12" s="127"/>
    </row>
    <row r="13" spans="1:8" x14ac:dyDescent="0.15">
      <c r="A13" s="108"/>
      <c r="B13" s="113"/>
      <c r="C13" s="129"/>
      <c r="D13" s="130">
        <v>137719</v>
      </c>
      <c r="E13" s="131"/>
      <c r="F13" s="132">
        <v>79852</v>
      </c>
      <c r="G13" s="133"/>
      <c r="H13" s="119"/>
    </row>
    <row r="14" spans="1:8" x14ac:dyDescent="0.15">
      <c r="A14" s="120"/>
      <c r="B14" s="121"/>
      <c r="C14" s="122"/>
      <c r="D14" s="123">
        <v>70501</v>
      </c>
      <c r="E14" s="124"/>
      <c r="F14" s="125">
        <v>39080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2.0699999999999998</v>
      </c>
      <c r="C19" s="134">
        <f>ROUND(VALUE(SUBSTITUTE(実質収支比率等に係る経年分析!G$48,"▲","-")),2)</f>
        <v>4.1900000000000004</v>
      </c>
      <c r="D19" s="134">
        <f>ROUND(VALUE(SUBSTITUTE(実質収支比率等に係る経年分析!H$48,"▲","-")),2)</f>
        <v>4.2300000000000004</v>
      </c>
      <c r="E19" s="134">
        <f>ROUND(VALUE(SUBSTITUTE(実質収支比率等に係る経年分析!I$48,"▲","-")),2)</f>
        <v>4.79</v>
      </c>
      <c r="F19" s="134">
        <f>ROUND(VALUE(SUBSTITUTE(実質収支比率等に係る経年分析!J$48,"▲","-")),2)</f>
        <v>3.77</v>
      </c>
    </row>
    <row r="20" spans="1:11" x14ac:dyDescent="0.15">
      <c r="A20" s="134" t="s">
        <v>43</v>
      </c>
      <c r="B20" s="134">
        <f>ROUND(VALUE(SUBSTITUTE(実質収支比率等に係る経年分析!F$47,"▲","-")),2)</f>
        <v>9.73</v>
      </c>
      <c r="C20" s="134">
        <f>ROUND(VALUE(SUBSTITUTE(実質収支比率等に係る経年分析!G$47,"▲","-")),2)</f>
        <v>10.88</v>
      </c>
      <c r="D20" s="134">
        <f>ROUND(VALUE(SUBSTITUTE(実質収支比率等に係る経年分析!H$47,"▲","-")),2)</f>
        <v>13.82</v>
      </c>
      <c r="E20" s="134">
        <f>ROUND(VALUE(SUBSTITUTE(実質収支比率等に係る経年分析!I$47,"▲","-")),2)</f>
        <v>18.46</v>
      </c>
      <c r="F20" s="134">
        <f>ROUND(VALUE(SUBSTITUTE(実質収支比率等に係る経年分析!J$47,"▲","-")),2)</f>
        <v>20.02</v>
      </c>
    </row>
    <row r="21" spans="1:11" x14ac:dyDescent="0.15">
      <c r="A21" s="134" t="s">
        <v>44</v>
      </c>
      <c r="B21" s="134">
        <f>IF(ISNUMBER(VALUE(SUBSTITUTE(実質収支比率等に係る経年分析!F$49,"▲","-"))),ROUND(VALUE(SUBSTITUTE(実質収支比率等に係る経年分析!F$49,"▲","-")),2),NA())</f>
        <v>2.96</v>
      </c>
      <c r="C21" s="134">
        <f>IF(ISNUMBER(VALUE(SUBSTITUTE(実質収支比率等に係る経年分析!G$49,"▲","-"))),ROUND(VALUE(SUBSTITUTE(実質収支比率等に係る経年分析!G$49,"▲","-")),2),NA())</f>
        <v>2.84</v>
      </c>
      <c r="D21" s="134">
        <f>IF(ISNUMBER(VALUE(SUBSTITUTE(実質収支比率等に係る経年分析!H$49,"▲","-"))),ROUND(VALUE(SUBSTITUTE(実質収支比率等に係る経年分析!H$49,"▲","-")),2),NA())</f>
        <v>0.36</v>
      </c>
      <c r="E21" s="134">
        <f>IF(ISNUMBER(VALUE(SUBSTITUTE(実質収支比率等に係る経年分析!I$49,"▲","-"))),ROUND(VALUE(SUBSTITUTE(実質収支比率等に係る経年分析!I$49,"▲","-")),2),NA())</f>
        <v>2.5499999999999998</v>
      </c>
      <c r="F21" s="134">
        <f>IF(ISNUMBER(VALUE(SUBSTITUTE(実質収支比率等に係る経年分析!J$49,"▲","-"))),ROUND(VALUE(SUBSTITUTE(実質収支比率等に係る経年分析!J$49,"▲","-")),2),NA())</f>
        <v>1.55</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介護サービス特別会計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0.28000000000000003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0.32</v>
      </c>
    </row>
    <row r="34" spans="1:16" x14ac:dyDescent="0.15">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1.87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1.84</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0.53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2.04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4.91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2.0699999999999998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4.2300000000000004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3.77</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2894</v>
      </c>
      <c r="E42" s="136"/>
      <c r="F42" s="136"/>
      <c r="G42" s="136">
        <f>'実質公債費比率（分子）の構造'!L$52</f>
        <v>3007</v>
      </c>
      <c r="H42" s="136"/>
      <c r="I42" s="136"/>
      <c r="J42" s="136">
        <f>'実質公債費比率（分子）の構造'!M$52</f>
        <v>2965</v>
      </c>
      <c r="K42" s="136"/>
      <c r="L42" s="136"/>
      <c r="M42" s="136">
        <f>'実質公債費比率（分子）の構造'!N$52</f>
        <v>2946</v>
      </c>
      <c r="N42" s="136"/>
      <c r="O42" s="136"/>
      <c r="P42" s="136">
        <f>'実質公債費比率（分子）の構造'!O$52</f>
        <v>2883</v>
      </c>
    </row>
    <row r="43" spans="1:16" x14ac:dyDescent="0.15">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9</v>
      </c>
      <c r="C44" s="136"/>
      <c r="D44" s="136"/>
      <c r="E44" s="136">
        <f>'実質公債費比率（分子）の構造'!L$50</f>
        <v>8</v>
      </c>
      <c r="F44" s="136"/>
      <c r="G44" s="136"/>
      <c r="H44" s="136">
        <f>'実質公債費比率（分子）の構造'!M$50</f>
        <v>8</v>
      </c>
      <c r="I44" s="136"/>
      <c r="J44" s="136"/>
      <c r="K44" s="136">
        <f>'実質公債費比率（分子）の構造'!N$50</f>
        <v>6</v>
      </c>
      <c r="L44" s="136"/>
      <c r="M44" s="136"/>
      <c r="N44" s="136">
        <f>'実質公債費比率（分子）の構造'!O$50</f>
        <v>6</v>
      </c>
      <c r="O44" s="136"/>
      <c r="P44" s="136"/>
    </row>
    <row r="45" spans="1:16" x14ac:dyDescent="0.15">
      <c r="A45" s="136" t="s">
        <v>54</v>
      </c>
      <c r="B45" s="136">
        <f>'実質公債費比率（分子）の構造'!K$49</f>
        <v>95</v>
      </c>
      <c r="C45" s="136"/>
      <c r="D45" s="136"/>
      <c r="E45" s="136">
        <f>'実質公債費比率（分子）の構造'!L$49</f>
        <v>27</v>
      </c>
      <c r="F45" s="136"/>
      <c r="G45" s="136"/>
      <c r="H45" s="136">
        <f>'実質公債費比率（分子）の構造'!M$49</f>
        <v>0</v>
      </c>
      <c r="I45" s="136"/>
      <c r="J45" s="136"/>
      <c r="K45" s="136">
        <f>'実質公債費比率（分子）の構造'!N$49</f>
        <v>1</v>
      </c>
      <c r="L45" s="136"/>
      <c r="M45" s="136"/>
      <c r="N45" s="136">
        <f>'実質公債費比率（分子）の構造'!O$49</f>
        <v>1</v>
      </c>
      <c r="O45" s="136"/>
      <c r="P45" s="136"/>
    </row>
    <row r="46" spans="1:16" x14ac:dyDescent="0.15">
      <c r="A46" s="136" t="s">
        <v>55</v>
      </c>
      <c r="B46" s="136">
        <f>'実質公債費比率（分子）の構造'!K$48</f>
        <v>563</v>
      </c>
      <c r="C46" s="136"/>
      <c r="D46" s="136"/>
      <c r="E46" s="136">
        <f>'実質公債費比率（分子）の構造'!L$48</f>
        <v>587</v>
      </c>
      <c r="F46" s="136"/>
      <c r="G46" s="136"/>
      <c r="H46" s="136">
        <f>'実質公債費比率（分子）の構造'!M$48</f>
        <v>571</v>
      </c>
      <c r="I46" s="136"/>
      <c r="J46" s="136"/>
      <c r="K46" s="136">
        <f>'実質公債費比率（分子）の構造'!N$48</f>
        <v>589</v>
      </c>
      <c r="L46" s="136"/>
      <c r="M46" s="136"/>
      <c r="N46" s="136">
        <f>'実質公債費比率（分子）の構造'!O$48</f>
        <v>605</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4213</v>
      </c>
      <c r="C49" s="136"/>
      <c r="D49" s="136"/>
      <c r="E49" s="136">
        <f>'実質公債費比率（分子）の構造'!L$45</f>
        <v>4255</v>
      </c>
      <c r="F49" s="136"/>
      <c r="G49" s="136"/>
      <c r="H49" s="136">
        <f>'実質公債費比率（分子）の構造'!M$45</f>
        <v>4157</v>
      </c>
      <c r="I49" s="136"/>
      <c r="J49" s="136"/>
      <c r="K49" s="136">
        <f>'実質公債費比率（分子）の構造'!N$45</f>
        <v>3991</v>
      </c>
      <c r="L49" s="136"/>
      <c r="M49" s="136"/>
      <c r="N49" s="136">
        <f>'実質公債費比率（分子）の構造'!O$45</f>
        <v>3829</v>
      </c>
      <c r="O49" s="136"/>
      <c r="P49" s="136"/>
    </row>
    <row r="50" spans="1:16" x14ac:dyDescent="0.15">
      <c r="A50" s="136" t="s">
        <v>59</v>
      </c>
      <c r="B50" s="136" t="e">
        <f>NA()</f>
        <v>#N/A</v>
      </c>
      <c r="C50" s="136">
        <f>IF(ISNUMBER('実質公債費比率（分子）の構造'!K$53),'実質公債費比率（分子）の構造'!K$53,NA())</f>
        <v>1986</v>
      </c>
      <c r="D50" s="136" t="e">
        <f>NA()</f>
        <v>#N/A</v>
      </c>
      <c r="E50" s="136" t="e">
        <f>NA()</f>
        <v>#N/A</v>
      </c>
      <c r="F50" s="136">
        <f>IF(ISNUMBER('実質公債費比率（分子）の構造'!L$53),'実質公債費比率（分子）の構造'!L$53,NA())</f>
        <v>1870</v>
      </c>
      <c r="G50" s="136" t="e">
        <f>NA()</f>
        <v>#N/A</v>
      </c>
      <c r="H50" s="136" t="e">
        <f>NA()</f>
        <v>#N/A</v>
      </c>
      <c r="I50" s="136">
        <f>IF(ISNUMBER('実質公債費比率（分子）の構造'!M$53),'実質公債費比率（分子）の構造'!M$53,NA())</f>
        <v>1771</v>
      </c>
      <c r="J50" s="136" t="e">
        <f>NA()</f>
        <v>#N/A</v>
      </c>
      <c r="K50" s="136" t="e">
        <f>NA()</f>
        <v>#N/A</v>
      </c>
      <c r="L50" s="136">
        <f>IF(ISNUMBER('実質公債費比率（分子）の構造'!N$53),'実質公債費比率（分子）の構造'!N$53,NA())</f>
        <v>1641</v>
      </c>
      <c r="M50" s="136" t="e">
        <f>NA()</f>
        <v>#N/A</v>
      </c>
      <c r="N50" s="136" t="e">
        <f>NA()</f>
        <v>#N/A</v>
      </c>
      <c r="O50" s="136">
        <f>IF(ISNUMBER('実質公債費比率（分子）の構造'!O$53),'実質公債費比率（分子）の構造'!O$53,NA())</f>
        <v>1558</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28270</v>
      </c>
      <c r="E56" s="135"/>
      <c r="F56" s="135"/>
      <c r="G56" s="135">
        <f>'将来負担比率（分子）の構造'!J$51</f>
        <v>29156</v>
      </c>
      <c r="H56" s="135"/>
      <c r="I56" s="135"/>
      <c r="J56" s="135">
        <f>'将来負担比率（分子）の構造'!K$51</f>
        <v>28886</v>
      </c>
      <c r="K56" s="135"/>
      <c r="L56" s="135"/>
      <c r="M56" s="135">
        <f>'将来負担比率（分子）の構造'!L$51</f>
        <v>31155</v>
      </c>
      <c r="N56" s="135"/>
      <c r="O56" s="135"/>
      <c r="P56" s="135">
        <f>'将来負担比率（分子）の構造'!M$51</f>
        <v>31088</v>
      </c>
    </row>
    <row r="57" spans="1:16" x14ac:dyDescent="0.15">
      <c r="A57" s="135" t="s">
        <v>35</v>
      </c>
      <c r="B57" s="135"/>
      <c r="C57" s="135"/>
      <c r="D57" s="135">
        <f>'将来負担比率（分子）の構造'!I$50</f>
        <v>434</v>
      </c>
      <c r="E57" s="135"/>
      <c r="F57" s="135"/>
      <c r="G57" s="135">
        <f>'将来負担比率（分子）の構造'!J$50</f>
        <v>392</v>
      </c>
      <c r="H57" s="135"/>
      <c r="I57" s="135"/>
      <c r="J57" s="135">
        <f>'将来負担比率（分子）の構造'!K$50</f>
        <v>372</v>
      </c>
      <c r="K57" s="135"/>
      <c r="L57" s="135"/>
      <c r="M57" s="135">
        <f>'将来負担比率（分子）の構造'!L$50</f>
        <v>326</v>
      </c>
      <c r="N57" s="135"/>
      <c r="O57" s="135"/>
      <c r="P57" s="135">
        <f>'将来負担比率（分子）の構造'!M$50</f>
        <v>285</v>
      </c>
    </row>
    <row r="58" spans="1:16" x14ac:dyDescent="0.15">
      <c r="A58" s="135" t="s">
        <v>34</v>
      </c>
      <c r="B58" s="135"/>
      <c r="C58" s="135"/>
      <c r="D58" s="135">
        <f>'将来負担比率（分子）の構造'!I$49</f>
        <v>3324</v>
      </c>
      <c r="E58" s="135"/>
      <c r="F58" s="135"/>
      <c r="G58" s="135">
        <f>'将来負担比率（分子）の構造'!J$49</f>
        <v>3044</v>
      </c>
      <c r="H58" s="135"/>
      <c r="I58" s="135"/>
      <c r="J58" s="135">
        <f>'将来負担比率（分子）の構造'!K$49</f>
        <v>3299</v>
      </c>
      <c r="K58" s="135"/>
      <c r="L58" s="135"/>
      <c r="M58" s="135">
        <f>'将来負担比率（分子）の構造'!L$49</f>
        <v>4142</v>
      </c>
      <c r="N58" s="135"/>
      <c r="O58" s="135"/>
      <c r="P58" s="135">
        <f>'将来負担比率（分子）の構造'!M$49</f>
        <v>5060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190</v>
      </c>
      <c r="C61" s="135"/>
      <c r="D61" s="135"/>
      <c r="E61" s="135">
        <f>'将来負担比率（分子）の構造'!J$46</f>
        <v>176</v>
      </c>
      <c r="F61" s="135"/>
      <c r="G61" s="135"/>
      <c r="H61" s="135">
        <f>'将来負担比率（分子）の構造'!K$46</f>
        <v>222</v>
      </c>
      <c r="I61" s="135"/>
      <c r="J61" s="135"/>
      <c r="K61" s="135">
        <f>'将来負担比率（分子）の構造'!L$46</f>
        <v>116</v>
      </c>
      <c r="L61" s="135"/>
      <c r="M61" s="135"/>
      <c r="N61" s="135">
        <f>'将来負担比率（分子）の構造'!M$46</f>
        <v>101</v>
      </c>
      <c r="O61" s="135"/>
      <c r="P61" s="135"/>
    </row>
    <row r="62" spans="1:16" x14ac:dyDescent="0.15">
      <c r="A62" s="135" t="s">
        <v>29</v>
      </c>
      <c r="B62" s="135">
        <f>'将来負担比率（分子）の構造'!I$45</f>
        <v>4456</v>
      </c>
      <c r="C62" s="135"/>
      <c r="D62" s="135"/>
      <c r="E62" s="135">
        <f>'将来負担比率（分子）の構造'!J$45</f>
        <v>4641</v>
      </c>
      <c r="F62" s="135"/>
      <c r="G62" s="135"/>
      <c r="H62" s="135">
        <f>'将来負担比率（分子）の構造'!K$45</f>
        <v>4480</v>
      </c>
      <c r="I62" s="135"/>
      <c r="J62" s="135"/>
      <c r="K62" s="135">
        <f>'将来負担比率（分子）の構造'!L$45</f>
        <v>4370</v>
      </c>
      <c r="L62" s="135"/>
      <c r="M62" s="135"/>
      <c r="N62" s="135">
        <f>'将来負担比率（分子）の構造'!M$45</f>
        <v>4147</v>
      </c>
      <c r="O62" s="135"/>
      <c r="P62" s="135"/>
    </row>
    <row r="63" spans="1:16" x14ac:dyDescent="0.15">
      <c r="A63" s="135" t="s">
        <v>28</v>
      </c>
      <c r="B63" s="135">
        <f>'将来負担比率（分子）の構造'!I$44</f>
        <v>29</v>
      </c>
      <c r="C63" s="135"/>
      <c r="D63" s="135"/>
      <c r="E63" s="135">
        <f>'将来負担比率（分子）の構造'!J$44</f>
        <v>3</v>
      </c>
      <c r="F63" s="135"/>
      <c r="G63" s="135"/>
      <c r="H63" s="135">
        <f>'将来負担比率（分子）の構造'!K$44</f>
        <v>3</v>
      </c>
      <c r="I63" s="135"/>
      <c r="J63" s="135"/>
      <c r="K63" s="135">
        <f>'将来負担比率（分子）の構造'!L$44</f>
        <v>2</v>
      </c>
      <c r="L63" s="135"/>
      <c r="M63" s="135"/>
      <c r="N63" s="135">
        <f>'将来負担比率（分子）の構造'!M$44</f>
        <v>2</v>
      </c>
      <c r="O63" s="135"/>
      <c r="P63" s="135"/>
    </row>
    <row r="64" spans="1:16" x14ac:dyDescent="0.15">
      <c r="A64" s="135" t="s">
        <v>27</v>
      </c>
      <c r="B64" s="135">
        <f>'将来負担比率（分子）の構造'!I$43</f>
        <v>11857</v>
      </c>
      <c r="C64" s="135"/>
      <c r="D64" s="135"/>
      <c r="E64" s="135">
        <f>'将来負担比率（分子）の構造'!J$43</f>
        <v>11642</v>
      </c>
      <c r="F64" s="135"/>
      <c r="G64" s="135"/>
      <c r="H64" s="135">
        <f>'将来負担比率（分子）の構造'!K$43</f>
        <v>11233</v>
      </c>
      <c r="I64" s="135"/>
      <c r="J64" s="135"/>
      <c r="K64" s="135">
        <f>'将来負担比率（分子）の構造'!L$43</f>
        <v>11009</v>
      </c>
      <c r="L64" s="135"/>
      <c r="M64" s="135"/>
      <c r="N64" s="135">
        <f>'将来負担比率（分子）の構造'!M$43</f>
        <v>10805</v>
      </c>
      <c r="O64" s="135"/>
      <c r="P64" s="135"/>
    </row>
    <row r="65" spans="1:16" x14ac:dyDescent="0.15">
      <c r="A65" s="135" t="s">
        <v>26</v>
      </c>
      <c r="B65" s="135">
        <f>'将来負担比率（分子）の構造'!I$42</f>
        <v>21</v>
      </c>
      <c r="C65" s="135"/>
      <c r="D65" s="135"/>
      <c r="E65" s="135">
        <f>'将来負担比率（分子）の構造'!J$42</f>
        <v>14</v>
      </c>
      <c r="F65" s="135"/>
      <c r="G65" s="135"/>
      <c r="H65" s="135">
        <f>'将来負担比率（分子）の構造'!K$42</f>
        <v>9</v>
      </c>
      <c r="I65" s="135"/>
      <c r="J65" s="135"/>
      <c r="K65" s="135">
        <f>'将来負担比率（分子）の構造'!L$42</f>
        <v>5</v>
      </c>
      <c r="L65" s="135"/>
      <c r="M65" s="135"/>
      <c r="N65" s="135">
        <f>'将来負担比率（分子）の構造'!M$42</f>
        <v>1</v>
      </c>
      <c r="O65" s="135"/>
      <c r="P65" s="135"/>
    </row>
    <row r="66" spans="1:16" x14ac:dyDescent="0.15">
      <c r="A66" s="135" t="s">
        <v>25</v>
      </c>
      <c r="B66" s="135">
        <f>'将来負担比率（分子）の構造'!I$41</f>
        <v>33512</v>
      </c>
      <c r="C66" s="135"/>
      <c r="D66" s="135"/>
      <c r="E66" s="135">
        <f>'将来負担比率（分子）の構造'!J$41</f>
        <v>33872</v>
      </c>
      <c r="F66" s="135"/>
      <c r="G66" s="135"/>
      <c r="H66" s="135">
        <f>'将来負担比率（分子）の構造'!K$41</f>
        <v>32786</v>
      </c>
      <c r="I66" s="135"/>
      <c r="J66" s="135"/>
      <c r="K66" s="135">
        <f>'将来負担比率（分子）の構造'!L$41</f>
        <v>35411</v>
      </c>
      <c r="L66" s="135"/>
      <c r="M66" s="135"/>
      <c r="N66" s="135">
        <f>'将来負担比率（分子）の構造'!M$41</f>
        <v>35258</v>
      </c>
      <c r="O66" s="135"/>
      <c r="P66" s="135"/>
    </row>
    <row r="67" spans="1:16" x14ac:dyDescent="0.15">
      <c r="A67" s="135" t="s">
        <v>63</v>
      </c>
      <c r="B67" s="135" t="e">
        <f>NA()</f>
        <v>#N/A</v>
      </c>
      <c r="C67" s="135">
        <f>IF(ISNUMBER('将来負担比率（分子）の構造'!I$52), IF('将来負担比率（分子）の構造'!I$52 &lt; 0, 0, '将来負担比率（分子）の構造'!I$52), NA())</f>
        <v>18037</v>
      </c>
      <c r="D67" s="135" t="e">
        <f>NA()</f>
        <v>#N/A</v>
      </c>
      <c r="E67" s="135" t="e">
        <f>NA()</f>
        <v>#N/A</v>
      </c>
      <c r="F67" s="135">
        <f>IF(ISNUMBER('将来負担比率（分子）の構造'!J$52), IF('将来負担比率（分子）の構造'!J$52 &lt; 0, 0, '将来負担比率（分子）の構造'!J$52), NA())</f>
        <v>17756</v>
      </c>
      <c r="G67" s="135" t="e">
        <f>NA()</f>
        <v>#N/A</v>
      </c>
      <c r="H67" s="135" t="e">
        <f>NA()</f>
        <v>#N/A</v>
      </c>
      <c r="I67" s="135">
        <f>IF(ISNUMBER('将来負担比率（分子）の構造'!K$52), IF('将来負担比率（分子）の構造'!K$52 &lt; 0, 0, '将来負担比率（分子）の構造'!K$52), NA())</f>
        <v>16175</v>
      </c>
      <c r="J67" s="135" t="e">
        <f>NA()</f>
        <v>#N/A</v>
      </c>
      <c r="K67" s="135" t="e">
        <f>NA()</f>
        <v>#N/A</v>
      </c>
      <c r="L67" s="135">
        <f>IF(ISNUMBER('将来負担比率（分子）の構造'!L$52), IF('将来負担比率（分子）の構造'!L$52 &lt; 0, 0, '将来負担比率（分子）の構造'!L$52), NA())</f>
        <v>15290</v>
      </c>
      <c r="M67" s="135" t="e">
        <f>NA()</f>
        <v>#N/A</v>
      </c>
      <c r="N67" s="135" t="e">
        <f>NA()</f>
        <v>#N/A</v>
      </c>
      <c r="O67" s="135">
        <f>IF(ISNUMBER('将来負担比率（分子）の構造'!M$52), IF('将来負担比率（分子）の構造'!M$52 &lt; 0, 0, '将来負担比率（分子）の構造'!M$52), NA())</f>
        <v>13880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208</v>
      </c>
      <c r="C5" s="674"/>
      <c r="D5" s="674"/>
      <c r="E5" s="674"/>
      <c r="F5" s="674"/>
      <c r="G5" s="674"/>
      <c r="H5" s="674"/>
      <c r="I5" s="674"/>
      <c r="J5" s="674"/>
      <c r="K5" s="674"/>
      <c r="L5" s="674"/>
      <c r="M5" s="674"/>
      <c r="N5" s="674"/>
      <c r="O5" s="674"/>
      <c r="P5" s="674"/>
      <c r="Q5" s="675"/>
      <c r="R5" s="636">
        <v>3395370</v>
      </c>
      <c r="S5" s="637"/>
      <c r="T5" s="637"/>
      <c r="U5" s="637"/>
      <c r="V5" s="637"/>
      <c r="W5" s="637"/>
      <c r="X5" s="637"/>
      <c r="Y5" s="684"/>
      <c r="Z5" s="697">
        <v>14.8</v>
      </c>
      <c r="AA5" s="697"/>
      <c r="AB5" s="697"/>
      <c r="AC5" s="697"/>
      <c r="AD5" s="698">
        <v>3395370</v>
      </c>
      <c r="AE5" s="698"/>
      <c r="AF5" s="698"/>
      <c r="AG5" s="698"/>
      <c r="AH5" s="698"/>
      <c r="AI5" s="698"/>
      <c r="AJ5" s="698"/>
      <c r="AK5" s="698"/>
      <c r="AL5" s="685">
        <v>25.2</v>
      </c>
      <c r="AM5" s="654"/>
      <c r="AN5" s="654"/>
      <c r="AO5" s="686"/>
      <c r="AP5" s="673" t="s">
        <v>209</v>
      </c>
      <c r="AQ5" s="674"/>
      <c r="AR5" s="674"/>
      <c r="AS5" s="674"/>
      <c r="AT5" s="674"/>
      <c r="AU5" s="674"/>
      <c r="AV5" s="674"/>
      <c r="AW5" s="674"/>
      <c r="AX5" s="674"/>
      <c r="AY5" s="674"/>
      <c r="AZ5" s="674"/>
      <c r="BA5" s="674"/>
      <c r="BB5" s="674"/>
      <c r="BC5" s="674"/>
      <c r="BD5" s="674"/>
      <c r="BE5" s="674"/>
      <c r="BF5" s="675"/>
      <c r="BG5" s="586">
        <v>3388500</v>
      </c>
      <c r="BH5" s="587"/>
      <c r="BI5" s="587"/>
      <c r="BJ5" s="587"/>
      <c r="BK5" s="587"/>
      <c r="BL5" s="587"/>
      <c r="BM5" s="587"/>
      <c r="BN5" s="588"/>
      <c r="BO5" s="639">
        <v>99.8</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x14ac:dyDescent="0.15">
      <c r="B6" s="583" t="s">
        <v>214</v>
      </c>
      <c r="C6" s="584"/>
      <c r="D6" s="584"/>
      <c r="E6" s="584"/>
      <c r="F6" s="584"/>
      <c r="G6" s="584"/>
      <c r="H6" s="584"/>
      <c r="I6" s="584"/>
      <c r="J6" s="584"/>
      <c r="K6" s="584"/>
      <c r="L6" s="584"/>
      <c r="M6" s="584"/>
      <c r="N6" s="584"/>
      <c r="O6" s="584"/>
      <c r="P6" s="584"/>
      <c r="Q6" s="585"/>
      <c r="R6" s="586">
        <v>203503</v>
      </c>
      <c r="S6" s="587"/>
      <c r="T6" s="587"/>
      <c r="U6" s="587"/>
      <c r="V6" s="587"/>
      <c r="W6" s="587"/>
      <c r="X6" s="587"/>
      <c r="Y6" s="588"/>
      <c r="Z6" s="639">
        <v>0.9</v>
      </c>
      <c r="AA6" s="639"/>
      <c r="AB6" s="639"/>
      <c r="AC6" s="639"/>
      <c r="AD6" s="640">
        <v>203503</v>
      </c>
      <c r="AE6" s="640"/>
      <c r="AF6" s="640"/>
      <c r="AG6" s="640"/>
      <c r="AH6" s="640"/>
      <c r="AI6" s="640"/>
      <c r="AJ6" s="640"/>
      <c r="AK6" s="640"/>
      <c r="AL6" s="609">
        <v>1.5</v>
      </c>
      <c r="AM6" s="641"/>
      <c r="AN6" s="641"/>
      <c r="AO6" s="642"/>
      <c r="AP6" s="583" t="s">
        <v>215</v>
      </c>
      <c r="AQ6" s="584"/>
      <c r="AR6" s="584"/>
      <c r="AS6" s="584"/>
      <c r="AT6" s="584"/>
      <c r="AU6" s="584"/>
      <c r="AV6" s="584"/>
      <c r="AW6" s="584"/>
      <c r="AX6" s="584"/>
      <c r="AY6" s="584"/>
      <c r="AZ6" s="584"/>
      <c r="BA6" s="584"/>
      <c r="BB6" s="584"/>
      <c r="BC6" s="584"/>
      <c r="BD6" s="584"/>
      <c r="BE6" s="584"/>
      <c r="BF6" s="585"/>
      <c r="BG6" s="586">
        <v>3388500</v>
      </c>
      <c r="BH6" s="587"/>
      <c r="BI6" s="587"/>
      <c r="BJ6" s="587"/>
      <c r="BK6" s="587"/>
      <c r="BL6" s="587"/>
      <c r="BM6" s="587"/>
      <c r="BN6" s="588"/>
      <c r="BO6" s="639">
        <v>99.8</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191210</v>
      </c>
      <c r="CS6" s="587"/>
      <c r="CT6" s="587"/>
      <c r="CU6" s="587"/>
      <c r="CV6" s="587"/>
      <c r="CW6" s="587"/>
      <c r="CX6" s="587"/>
      <c r="CY6" s="588"/>
      <c r="CZ6" s="639">
        <v>0.9</v>
      </c>
      <c r="DA6" s="639"/>
      <c r="DB6" s="639"/>
      <c r="DC6" s="639"/>
      <c r="DD6" s="592">
        <v>132</v>
      </c>
      <c r="DE6" s="587"/>
      <c r="DF6" s="587"/>
      <c r="DG6" s="587"/>
      <c r="DH6" s="587"/>
      <c r="DI6" s="587"/>
      <c r="DJ6" s="587"/>
      <c r="DK6" s="587"/>
      <c r="DL6" s="587"/>
      <c r="DM6" s="587"/>
      <c r="DN6" s="587"/>
      <c r="DO6" s="587"/>
      <c r="DP6" s="588"/>
      <c r="DQ6" s="592">
        <v>191198</v>
      </c>
      <c r="DR6" s="587"/>
      <c r="DS6" s="587"/>
      <c r="DT6" s="587"/>
      <c r="DU6" s="587"/>
      <c r="DV6" s="587"/>
      <c r="DW6" s="587"/>
      <c r="DX6" s="587"/>
      <c r="DY6" s="587"/>
      <c r="DZ6" s="587"/>
      <c r="EA6" s="587"/>
      <c r="EB6" s="587"/>
      <c r="EC6" s="622"/>
    </row>
    <row r="7" spans="2:143" ht="11.25" customHeight="1" x14ac:dyDescent="0.15">
      <c r="B7" s="583" t="s">
        <v>217</v>
      </c>
      <c r="C7" s="584"/>
      <c r="D7" s="584"/>
      <c r="E7" s="584"/>
      <c r="F7" s="584"/>
      <c r="G7" s="584"/>
      <c r="H7" s="584"/>
      <c r="I7" s="584"/>
      <c r="J7" s="584"/>
      <c r="K7" s="584"/>
      <c r="L7" s="584"/>
      <c r="M7" s="584"/>
      <c r="N7" s="584"/>
      <c r="O7" s="584"/>
      <c r="P7" s="584"/>
      <c r="Q7" s="585"/>
      <c r="R7" s="586">
        <v>8406</v>
      </c>
      <c r="S7" s="587"/>
      <c r="T7" s="587"/>
      <c r="U7" s="587"/>
      <c r="V7" s="587"/>
      <c r="W7" s="587"/>
      <c r="X7" s="587"/>
      <c r="Y7" s="588"/>
      <c r="Z7" s="639">
        <v>0</v>
      </c>
      <c r="AA7" s="639"/>
      <c r="AB7" s="639"/>
      <c r="AC7" s="639"/>
      <c r="AD7" s="640">
        <v>8406</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1385005</v>
      </c>
      <c r="BH7" s="587"/>
      <c r="BI7" s="587"/>
      <c r="BJ7" s="587"/>
      <c r="BK7" s="587"/>
      <c r="BL7" s="587"/>
      <c r="BM7" s="587"/>
      <c r="BN7" s="588"/>
      <c r="BO7" s="639">
        <v>40.799999999999997</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5172511</v>
      </c>
      <c r="CS7" s="587"/>
      <c r="CT7" s="587"/>
      <c r="CU7" s="587"/>
      <c r="CV7" s="587"/>
      <c r="CW7" s="587"/>
      <c r="CX7" s="587"/>
      <c r="CY7" s="588"/>
      <c r="CZ7" s="639">
        <v>23.3</v>
      </c>
      <c r="DA7" s="639"/>
      <c r="DB7" s="639"/>
      <c r="DC7" s="639"/>
      <c r="DD7" s="592">
        <v>2059533</v>
      </c>
      <c r="DE7" s="587"/>
      <c r="DF7" s="587"/>
      <c r="DG7" s="587"/>
      <c r="DH7" s="587"/>
      <c r="DI7" s="587"/>
      <c r="DJ7" s="587"/>
      <c r="DK7" s="587"/>
      <c r="DL7" s="587"/>
      <c r="DM7" s="587"/>
      <c r="DN7" s="587"/>
      <c r="DO7" s="587"/>
      <c r="DP7" s="588"/>
      <c r="DQ7" s="592">
        <v>2712332</v>
      </c>
      <c r="DR7" s="587"/>
      <c r="DS7" s="587"/>
      <c r="DT7" s="587"/>
      <c r="DU7" s="587"/>
      <c r="DV7" s="587"/>
      <c r="DW7" s="587"/>
      <c r="DX7" s="587"/>
      <c r="DY7" s="587"/>
      <c r="DZ7" s="587"/>
      <c r="EA7" s="587"/>
      <c r="EB7" s="587"/>
      <c r="EC7" s="622"/>
    </row>
    <row r="8" spans="2:143" ht="11.25" customHeight="1" x14ac:dyDescent="0.15">
      <c r="B8" s="583" t="s">
        <v>220</v>
      </c>
      <c r="C8" s="584"/>
      <c r="D8" s="584"/>
      <c r="E8" s="584"/>
      <c r="F8" s="584"/>
      <c r="G8" s="584"/>
      <c r="H8" s="584"/>
      <c r="I8" s="584"/>
      <c r="J8" s="584"/>
      <c r="K8" s="584"/>
      <c r="L8" s="584"/>
      <c r="M8" s="584"/>
      <c r="N8" s="584"/>
      <c r="O8" s="584"/>
      <c r="P8" s="584"/>
      <c r="Q8" s="585"/>
      <c r="R8" s="586">
        <v>12509</v>
      </c>
      <c r="S8" s="587"/>
      <c r="T8" s="587"/>
      <c r="U8" s="587"/>
      <c r="V8" s="587"/>
      <c r="W8" s="587"/>
      <c r="X8" s="587"/>
      <c r="Y8" s="588"/>
      <c r="Z8" s="639">
        <v>0.1</v>
      </c>
      <c r="AA8" s="639"/>
      <c r="AB8" s="639"/>
      <c r="AC8" s="639"/>
      <c r="AD8" s="640">
        <v>12509</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42690</v>
      </c>
      <c r="BH8" s="587"/>
      <c r="BI8" s="587"/>
      <c r="BJ8" s="587"/>
      <c r="BK8" s="587"/>
      <c r="BL8" s="587"/>
      <c r="BM8" s="587"/>
      <c r="BN8" s="588"/>
      <c r="BO8" s="639">
        <v>1.3</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5501138</v>
      </c>
      <c r="CS8" s="587"/>
      <c r="CT8" s="587"/>
      <c r="CU8" s="587"/>
      <c r="CV8" s="587"/>
      <c r="CW8" s="587"/>
      <c r="CX8" s="587"/>
      <c r="CY8" s="588"/>
      <c r="CZ8" s="639">
        <v>24.8</v>
      </c>
      <c r="DA8" s="639"/>
      <c r="DB8" s="639"/>
      <c r="DC8" s="639"/>
      <c r="DD8" s="592">
        <v>220200</v>
      </c>
      <c r="DE8" s="587"/>
      <c r="DF8" s="587"/>
      <c r="DG8" s="587"/>
      <c r="DH8" s="587"/>
      <c r="DI8" s="587"/>
      <c r="DJ8" s="587"/>
      <c r="DK8" s="587"/>
      <c r="DL8" s="587"/>
      <c r="DM8" s="587"/>
      <c r="DN8" s="587"/>
      <c r="DO8" s="587"/>
      <c r="DP8" s="588"/>
      <c r="DQ8" s="592">
        <v>3198810</v>
      </c>
      <c r="DR8" s="587"/>
      <c r="DS8" s="587"/>
      <c r="DT8" s="587"/>
      <c r="DU8" s="587"/>
      <c r="DV8" s="587"/>
      <c r="DW8" s="587"/>
      <c r="DX8" s="587"/>
      <c r="DY8" s="587"/>
      <c r="DZ8" s="587"/>
      <c r="EA8" s="587"/>
      <c r="EB8" s="587"/>
      <c r="EC8" s="622"/>
    </row>
    <row r="9" spans="2:143" ht="11.25" customHeight="1" x14ac:dyDescent="0.15">
      <c r="B9" s="583" t="s">
        <v>223</v>
      </c>
      <c r="C9" s="584"/>
      <c r="D9" s="584"/>
      <c r="E9" s="584"/>
      <c r="F9" s="584"/>
      <c r="G9" s="584"/>
      <c r="H9" s="584"/>
      <c r="I9" s="584"/>
      <c r="J9" s="584"/>
      <c r="K9" s="584"/>
      <c r="L9" s="584"/>
      <c r="M9" s="584"/>
      <c r="N9" s="584"/>
      <c r="O9" s="584"/>
      <c r="P9" s="584"/>
      <c r="Q9" s="585"/>
      <c r="R9" s="586">
        <v>18529</v>
      </c>
      <c r="S9" s="587"/>
      <c r="T9" s="587"/>
      <c r="U9" s="587"/>
      <c r="V9" s="587"/>
      <c r="W9" s="587"/>
      <c r="X9" s="587"/>
      <c r="Y9" s="588"/>
      <c r="Z9" s="639">
        <v>0.1</v>
      </c>
      <c r="AA9" s="639"/>
      <c r="AB9" s="639"/>
      <c r="AC9" s="639"/>
      <c r="AD9" s="640">
        <v>18529</v>
      </c>
      <c r="AE9" s="640"/>
      <c r="AF9" s="640"/>
      <c r="AG9" s="640"/>
      <c r="AH9" s="640"/>
      <c r="AI9" s="640"/>
      <c r="AJ9" s="640"/>
      <c r="AK9" s="640"/>
      <c r="AL9" s="609">
        <v>0.1</v>
      </c>
      <c r="AM9" s="641"/>
      <c r="AN9" s="641"/>
      <c r="AO9" s="642"/>
      <c r="AP9" s="583" t="s">
        <v>224</v>
      </c>
      <c r="AQ9" s="584"/>
      <c r="AR9" s="584"/>
      <c r="AS9" s="584"/>
      <c r="AT9" s="584"/>
      <c r="AU9" s="584"/>
      <c r="AV9" s="584"/>
      <c r="AW9" s="584"/>
      <c r="AX9" s="584"/>
      <c r="AY9" s="584"/>
      <c r="AZ9" s="584"/>
      <c r="BA9" s="584"/>
      <c r="BB9" s="584"/>
      <c r="BC9" s="584"/>
      <c r="BD9" s="584"/>
      <c r="BE9" s="584"/>
      <c r="BF9" s="585"/>
      <c r="BG9" s="586">
        <v>1070583</v>
      </c>
      <c r="BH9" s="587"/>
      <c r="BI9" s="587"/>
      <c r="BJ9" s="587"/>
      <c r="BK9" s="587"/>
      <c r="BL9" s="587"/>
      <c r="BM9" s="587"/>
      <c r="BN9" s="588"/>
      <c r="BO9" s="639">
        <v>31.5</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1610026</v>
      </c>
      <c r="CS9" s="587"/>
      <c r="CT9" s="587"/>
      <c r="CU9" s="587"/>
      <c r="CV9" s="587"/>
      <c r="CW9" s="587"/>
      <c r="CX9" s="587"/>
      <c r="CY9" s="588"/>
      <c r="CZ9" s="639">
        <v>7.3</v>
      </c>
      <c r="DA9" s="639"/>
      <c r="DB9" s="639"/>
      <c r="DC9" s="639"/>
      <c r="DD9" s="592">
        <v>54859</v>
      </c>
      <c r="DE9" s="587"/>
      <c r="DF9" s="587"/>
      <c r="DG9" s="587"/>
      <c r="DH9" s="587"/>
      <c r="DI9" s="587"/>
      <c r="DJ9" s="587"/>
      <c r="DK9" s="587"/>
      <c r="DL9" s="587"/>
      <c r="DM9" s="587"/>
      <c r="DN9" s="587"/>
      <c r="DO9" s="587"/>
      <c r="DP9" s="588"/>
      <c r="DQ9" s="592">
        <v>1368728</v>
      </c>
      <c r="DR9" s="587"/>
      <c r="DS9" s="587"/>
      <c r="DT9" s="587"/>
      <c r="DU9" s="587"/>
      <c r="DV9" s="587"/>
      <c r="DW9" s="587"/>
      <c r="DX9" s="587"/>
      <c r="DY9" s="587"/>
      <c r="DZ9" s="587"/>
      <c r="EA9" s="587"/>
      <c r="EB9" s="587"/>
      <c r="EC9" s="622"/>
    </row>
    <row r="10" spans="2:143" ht="11.25" customHeight="1" x14ac:dyDescent="0.15">
      <c r="B10" s="583" t="s">
        <v>226</v>
      </c>
      <c r="C10" s="584"/>
      <c r="D10" s="584"/>
      <c r="E10" s="584"/>
      <c r="F10" s="584"/>
      <c r="G10" s="584"/>
      <c r="H10" s="584"/>
      <c r="I10" s="584"/>
      <c r="J10" s="584"/>
      <c r="K10" s="584"/>
      <c r="L10" s="584"/>
      <c r="M10" s="584"/>
      <c r="N10" s="584"/>
      <c r="O10" s="584"/>
      <c r="P10" s="584"/>
      <c r="Q10" s="585"/>
      <c r="R10" s="586">
        <v>291412</v>
      </c>
      <c r="S10" s="587"/>
      <c r="T10" s="587"/>
      <c r="U10" s="587"/>
      <c r="V10" s="587"/>
      <c r="W10" s="587"/>
      <c r="X10" s="587"/>
      <c r="Y10" s="588"/>
      <c r="Z10" s="639">
        <v>1.3</v>
      </c>
      <c r="AA10" s="639"/>
      <c r="AB10" s="639"/>
      <c r="AC10" s="639"/>
      <c r="AD10" s="640">
        <v>291412</v>
      </c>
      <c r="AE10" s="640"/>
      <c r="AF10" s="640"/>
      <c r="AG10" s="640"/>
      <c r="AH10" s="640"/>
      <c r="AI10" s="640"/>
      <c r="AJ10" s="640"/>
      <c r="AK10" s="640"/>
      <c r="AL10" s="609">
        <v>2.2000000000000002</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78397</v>
      </c>
      <c r="BH10" s="587"/>
      <c r="BI10" s="587"/>
      <c r="BJ10" s="587"/>
      <c r="BK10" s="587"/>
      <c r="BL10" s="587"/>
      <c r="BM10" s="587"/>
      <c r="BN10" s="588"/>
      <c r="BO10" s="639">
        <v>2.2999999999999998</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31820</v>
      </c>
      <c r="CS10" s="587"/>
      <c r="CT10" s="587"/>
      <c r="CU10" s="587"/>
      <c r="CV10" s="587"/>
      <c r="CW10" s="587"/>
      <c r="CX10" s="587"/>
      <c r="CY10" s="588"/>
      <c r="CZ10" s="639">
        <v>0.1</v>
      </c>
      <c r="DA10" s="639"/>
      <c r="DB10" s="639"/>
      <c r="DC10" s="639"/>
      <c r="DD10" s="592" t="s">
        <v>113</v>
      </c>
      <c r="DE10" s="587"/>
      <c r="DF10" s="587"/>
      <c r="DG10" s="587"/>
      <c r="DH10" s="587"/>
      <c r="DI10" s="587"/>
      <c r="DJ10" s="587"/>
      <c r="DK10" s="587"/>
      <c r="DL10" s="587"/>
      <c r="DM10" s="587"/>
      <c r="DN10" s="587"/>
      <c r="DO10" s="587"/>
      <c r="DP10" s="588"/>
      <c r="DQ10" s="592">
        <v>31820</v>
      </c>
      <c r="DR10" s="587"/>
      <c r="DS10" s="587"/>
      <c r="DT10" s="587"/>
      <c r="DU10" s="587"/>
      <c r="DV10" s="587"/>
      <c r="DW10" s="587"/>
      <c r="DX10" s="587"/>
      <c r="DY10" s="587"/>
      <c r="DZ10" s="587"/>
      <c r="EA10" s="587"/>
      <c r="EB10" s="587"/>
      <c r="EC10" s="622"/>
    </row>
    <row r="11" spans="2:143" ht="11.25" customHeight="1" x14ac:dyDescent="0.15">
      <c r="B11" s="583" t="s">
        <v>229</v>
      </c>
      <c r="C11" s="584"/>
      <c r="D11" s="584"/>
      <c r="E11" s="584"/>
      <c r="F11" s="584"/>
      <c r="G11" s="584"/>
      <c r="H11" s="584"/>
      <c r="I11" s="584"/>
      <c r="J11" s="584"/>
      <c r="K11" s="584"/>
      <c r="L11" s="584"/>
      <c r="M11" s="584"/>
      <c r="N11" s="584"/>
      <c r="O11" s="584"/>
      <c r="P11" s="584"/>
      <c r="Q11" s="585"/>
      <c r="R11" s="586">
        <v>33975</v>
      </c>
      <c r="S11" s="587"/>
      <c r="T11" s="587"/>
      <c r="U11" s="587"/>
      <c r="V11" s="587"/>
      <c r="W11" s="587"/>
      <c r="X11" s="587"/>
      <c r="Y11" s="588"/>
      <c r="Z11" s="639">
        <v>0.1</v>
      </c>
      <c r="AA11" s="639"/>
      <c r="AB11" s="639"/>
      <c r="AC11" s="639"/>
      <c r="AD11" s="640">
        <v>33975</v>
      </c>
      <c r="AE11" s="640"/>
      <c r="AF11" s="640"/>
      <c r="AG11" s="640"/>
      <c r="AH11" s="640"/>
      <c r="AI11" s="640"/>
      <c r="AJ11" s="640"/>
      <c r="AK11" s="640"/>
      <c r="AL11" s="609">
        <v>0.3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193335</v>
      </c>
      <c r="BH11" s="587"/>
      <c r="BI11" s="587"/>
      <c r="BJ11" s="587"/>
      <c r="BK11" s="587"/>
      <c r="BL11" s="587"/>
      <c r="BM11" s="587"/>
      <c r="BN11" s="588"/>
      <c r="BO11" s="639">
        <v>5.7</v>
      </c>
      <c r="BP11" s="639"/>
      <c r="BQ11" s="639"/>
      <c r="BR11" s="639"/>
      <c r="BS11" s="592" t="s">
        <v>113</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1682390</v>
      </c>
      <c r="CS11" s="587"/>
      <c r="CT11" s="587"/>
      <c r="CU11" s="587"/>
      <c r="CV11" s="587"/>
      <c r="CW11" s="587"/>
      <c r="CX11" s="587"/>
      <c r="CY11" s="588"/>
      <c r="CZ11" s="639">
        <v>7.6</v>
      </c>
      <c r="DA11" s="639"/>
      <c r="DB11" s="639"/>
      <c r="DC11" s="639"/>
      <c r="DD11" s="592">
        <v>367206</v>
      </c>
      <c r="DE11" s="587"/>
      <c r="DF11" s="587"/>
      <c r="DG11" s="587"/>
      <c r="DH11" s="587"/>
      <c r="DI11" s="587"/>
      <c r="DJ11" s="587"/>
      <c r="DK11" s="587"/>
      <c r="DL11" s="587"/>
      <c r="DM11" s="587"/>
      <c r="DN11" s="587"/>
      <c r="DO11" s="587"/>
      <c r="DP11" s="588"/>
      <c r="DQ11" s="592">
        <v>949297</v>
      </c>
      <c r="DR11" s="587"/>
      <c r="DS11" s="587"/>
      <c r="DT11" s="587"/>
      <c r="DU11" s="587"/>
      <c r="DV11" s="587"/>
      <c r="DW11" s="587"/>
      <c r="DX11" s="587"/>
      <c r="DY11" s="587"/>
      <c r="DZ11" s="587"/>
      <c r="EA11" s="587"/>
      <c r="EB11" s="587"/>
      <c r="EC11" s="622"/>
    </row>
    <row r="12" spans="2:143" ht="11.25" customHeight="1" x14ac:dyDescent="0.15">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1697145</v>
      </c>
      <c r="BH12" s="587"/>
      <c r="BI12" s="587"/>
      <c r="BJ12" s="587"/>
      <c r="BK12" s="587"/>
      <c r="BL12" s="587"/>
      <c r="BM12" s="587"/>
      <c r="BN12" s="588"/>
      <c r="BO12" s="639">
        <v>50</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212254</v>
      </c>
      <c r="CS12" s="587"/>
      <c r="CT12" s="587"/>
      <c r="CU12" s="587"/>
      <c r="CV12" s="587"/>
      <c r="CW12" s="587"/>
      <c r="CX12" s="587"/>
      <c r="CY12" s="588"/>
      <c r="CZ12" s="639">
        <v>1</v>
      </c>
      <c r="DA12" s="639"/>
      <c r="DB12" s="639"/>
      <c r="DC12" s="639"/>
      <c r="DD12" s="592" t="s">
        <v>113</v>
      </c>
      <c r="DE12" s="587"/>
      <c r="DF12" s="587"/>
      <c r="DG12" s="587"/>
      <c r="DH12" s="587"/>
      <c r="DI12" s="587"/>
      <c r="DJ12" s="587"/>
      <c r="DK12" s="587"/>
      <c r="DL12" s="587"/>
      <c r="DM12" s="587"/>
      <c r="DN12" s="587"/>
      <c r="DO12" s="587"/>
      <c r="DP12" s="588"/>
      <c r="DQ12" s="592">
        <v>208448</v>
      </c>
      <c r="DR12" s="587"/>
      <c r="DS12" s="587"/>
      <c r="DT12" s="587"/>
      <c r="DU12" s="587"/>
      <c r="DV12" s="587"/>
      <c r="DW12" s="587"/>
      <c r="DX12" s="587"/>
      <c r="DY12" s="587"/>
      <c r="DZ12" s="587"/>
      <c r="EA12" s="587"/>
      <c r="EB12" s="587"/>
      <c r="EC12" s="622"/>
    </row>
    <row r="13" spans="2:143" ht="11.25" customHeight="1" x14ac:dyDescent="0.15">
      <c r="B13" s="583" t="s">
        <v>235</v>
      </c>
      <c r="C13" s="584"/>
      <c r="D13" s="584"/>
      <c r="E13" s="584"/>
      <c r="F13" s="584"/>
      <c r="G13" s="584"/>
      <c r="H13" s="584"/>
      <c r="I13" s="584"/>
      <c r="J13" s="584"/>
      <c r="K13" s="584"/>
      <c r="L13" s="584"/>
      <c r="M13" s="584"/>
      <c r="N13" s="584"/>
      <c r="O13" s="584"/>
      <c r="P13" s="584"/>
      <c r="Q13" s="585"/>
      <c r="R13" s="586">
        <v>63567</v>
      </c>
      <c r="S13" s="587"/>
      <c r="T13" s="587"/>
      <c r="U13" s="587"/>
      <c r="V13" s="587"/>
      <c r="W13" s="587"/>
      <c r="X13" s="587"/>
      <c r="Y13" s="588"/>
      <c r="Z13" s="639">
        <v>0.3</v>
      </c>
      <c r="AA13" s="639"/>
      <c r="AB13" s="639"/>
      <c r="AC13" s="639"/>
      <c r="AD13" s="640">
        <v>63567</v>
      </c>
      <c r="AE13" s="640"/>
      <c r="AF13" s="640"/>
      <c r="AG13" s="640"/>
      <c r="AH13" s="640"/>
      <c r="AI13" s="640"/>
      <c r="AJ13" s="640"/>
      <c r="AK13" s="640"/>
      <c r="AL13" s="609">
        <v>0.5</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1677407</v>
      </c>
      <c r="BH13" s="587"/>
      <c r="BI13" s="587"/>
      <c r="BJ13" s="587"/>
      <c r="BK13" s="587"/>
      <c r="BL13" s="587"/>
      <c r="BM13" s="587"/>
      <c r="BN13" s="588"/>
      <c r="BO13" s="639">
        <v>49.4</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1607512</v>
      </c>
      <c r="CS13" s="587"/>
      <c r="CT13" s="587"/>
      <c r="CU13" s="587"/>
      <c r="CV13" s="587"/>
      <c r="CW13" s="587"/>
      <c r="CX13" s="587"/>
      <c r="CY13" s="588"/>
      <c r="CZ13" s="639">
        <v>7.2</v>
      </c>
      <c r="DA13" s="639"/>
      <c r="DB13" s="639"/>
      <c r="DC13" s="639"/>
      <c r="DD13" s="592">
        <v>475394</v>
      </c>
      <c r="DE13" s="587"/>
      <c r="DF13" s="587"/>
      <c r="DG13" s="587"/>
      <c r="DH13" s="587"/>
      <c r="DI13" s="587"/>
      <c r="DJ13" s="587"/>
      <c r="DK13" s="587"/>
      <c r="DL13" s="587"/>
      <c r="DM13" s="587"/>
      <c r="DN13" s="587"/>
      <c r="DO13" s="587"/>
      <c r="DP13" s="588"/>
      <c r="DQ13" s="592">
        <v>1056555</v>
      </c>
      <c r="DR13" s="587"/>
      <c r="DS13" s="587"/>
      <c r="DT13" s="587"/>
      <c r="DU13" s="587"/>
      <c r="DV13" s="587"/>
      <c r="DW13" s="587"/>
      <c r="DX13" s="587"/>
      <c r="DY13" s="587"/>
      <c r="DZ13" s="587"/>
      <c r="EA13" s="587"/>
      <c r="EB13" s="587"/>
      <c r="EC13" s="622"/>
    </row>
    <row r="14" spans="2:143" ht="11.25" customHeight="1" x14ac:dyDescent="0.15">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92155</v>
      </c>
      <c r="BH14" s="587"/>
      <c r="BI14" s="587"/>
      <c r="BJ14" s="587"/>
      <c r="BK14" s="587"/>
      <c r="BL14" s="587"/>
      <c r="BM14" s="587"/>
      <c r="BN14" s="588"/>
      <c r="BO14" s="639">
        <v>2.7</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641479</v>
      </c>
      <c r="CS14" s="587"/>
      <c r="CT14" s="587"/>
      <c r="CU14" s="587"/>
      <c r="CV14" s="587"/>
      <c r="CW14" s="587"/>
      <c r="CX14" s="587"/>
      <c r="CY14" s="588"/>
      <c r="CZ14" s="639">
        <v>2.9</v>
      </c>
      <c r="DA14" s="639"/>
      <c r="DB14" s="639"/>
      <c r="DC14" s="639"/>
      <c r="DD14" s="592">
        <v>140220</v>
      </c>
      <c r="DE14" s="587"/>
      <c r="DF14" s="587"/>
      <c r="DG14" s="587"/>
      <c r="DH14" s="587"/>
      <c r="DI14" s="587"/>
      <c r="DJ14" s="587"/>
      <c r="DK14" s="587"/>
      <c r="DL14" s="587"/>
      <c r="DM14" s="587"/>
      <c r="DN14" s="587"/>
      <c r="DO14" s="587"/>
      <c r="DP14" s="588"/>
      <c r="DQ14" s="592">
        <v>485979</v>
      </c>
      <c r="DR14" s="587"/>
      <c r="DS14" s="587"/>
      <c r="DT14" s="587"/>
      <c r="DU14" s="587"/>
      <c r="DV14" s="587"/>
      <c r="DW14" s="587"/>
      <c r="DX14" s="587"/>
      <c r="DY14" s="587"/>
      <c r="DZ14" s="587"/>
      <c r="EA14" s="587"/>
      <c r="EB14" s="587"/>
      <c r="EC14" s="622"/>
    </row>
    <row r="15" spans="2:143" ht="11.25" customHeight="1" x14ac:dyDescent="0.15">
      <c r="B15" s="583" t="s">
        <v>241</v>
      </c>
      <c r="C15" s="584"/>
      <c r="D15" s="584"/>
      <c r="E15" s="584"/>
      <c r="F15" s="584"/>
      <c r="G15" s="584"/>
      <c r="H15" s="584"/>
      <c r="I15" s="584"/>
      <c r="J15" s="584"/>
      <c r="K15" s="584"/>
      <c r="L15" s="584"/>
      <c r="M15" s="584"/>
      <c r="N15" s="584"/>
      <c r="O15" s="584"/>
      <c r="P15" s="584"/>
      <c r="Q15" s="585"/>
      <c r="R15" s="586">
        <v>9934</v>
      </c>
      <c r="S15" s="587"/>
      <c r="T15" s="587"/>
      <c r="U15" s="587"/>
      <c r="V15" s="587"/>
      <c r="W15" s="587"/>
      <c r="X15" s="587"/>
      <c r="Y15" s="588"/>
      <c r="Z15" s="639">
        <v>0</v>
      </c>
      <c r="AA15" s="639"/>
      <c r="AB15" s="639"/>
      <c r="AC15" s="639"/>
      <c r="AD15" s="640">
        <v>9934</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214195</v>
      </c>
      <c r="BH15" s="587"/>
      <c r="BI15" s="587"/>
      <c r="BJ15" s="587"/>
      <c r="BK15" s="587"/>
      <c r="BL15" s="587"/>
      <c r="BM15" s="587"/>
      <c r="BN15" s="588"/>
      <c r="BO15" s="639">
        <v>6.3</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1610698</v>
      </c>
      <c r="CS15" s="587"/>
      <c r="CT15" s="587"/>
      <c r="CU15" s="587"/>
      <c r="CV15" s="587"/>
      <c r="CW15" s="587"/>
      <c r="CX15" s="587"/>
      <c r="CY15" s="588"/>
      <c r="CZ15" s="639">
        <v>7.3</v>
      </c>
      <c r="DA15" s="639"/>
      <c r="DB15" s="639"/>
      <c r="DC15" s="639"/>
      <c r="DD15" s="592">
        <v>311200</v>
      </c>
      <c r="DE15" s="587"/>
      <c r="DF15" s="587"/>
      <c r="DG15" s="587"/>
      <c r="DH15" s="587"/>
      <c r="DI15" s="587"/>
      <c r="DJ15" s="587"/>
      <c r="DK15" s="587"/>
      <c r="DL15" s="587"/>
      <c r="DM15" s="587"/>
      <c r="DN15" s="587"/>
      <c r="DO15" s="587"/>
      <c r="DP15" s="588"/>
      <c r="DQ15" s="592">
        <v>1214258</v>
      </c>
      <c r="DR15" s="587"/>
      <c r="DS15" s="587"/>
      <c r="DT15" s="587"/>
      <c r="DU15" s="587"/>
      <c r="DV15" s="587"/>
      <c r="DW15" s="587"/>
      <c r="DX15" s="587"/>
      <c r="DY15" s="587"/>
      <c r="DZ15" s="587"/>
      <c r="EA15" s="587"/>
      <c r="EB15" s="587"/>
      <c r="EC15" s="622"/>
    </row>
    <row r="16" spans="2:143" ht="11.25" customHeight="1" x14ac:dyDescent="0.15">
      <c r="B16" s="583" t="s">
        <v>244</v>
      </c>
      <c r="C16" s="584"/>
      <c r="D16" s="584"/>
      <c r="E16" s="584"/>
      <c r="F16" s="584"/>
      <c r="G16" s="584"/>
      <c r="H16" s="584"/>
      <c r="I16" s="584"/>
      <c r="J16" s="584"/>
      <c r="K16" s="584"/>
      <c r="L16" s="584"/>
      <c r="M16" s="584"/>
      <c r="N16" s="584"/>
      <c r="O16" s="584"/>
      <c r="P16" s="584"/>
      <c r="Q16" s="585"/>
      <c r="R16" s="586">
        <v>10191958</v>
      </c>
      <c r="S16" s="587"/>
      <c r="T16" s="587"/>
      <c r="U16" s="587"/>
      <c r="V16" s="587"/>
      <c r="W16" s="587"/>
      <c r="X16" s="587"/>
      <c r="Y16" s="588"/>
      <c r="Z16" s="639">
        <v>44.5</v>
      </c>
      <c r="AA16" s="639"/>
      <c r="AB16" s="639"/>
      <c r="AC16" s="639"/>
      <c r="AD16" s="640">
        <v>9401527</v>
      </c>
      <c r="AE16" s="640"/>
      <c r="AF16" s="640"/>
      <c r="AG16" s="640"/>
      <c r="AH16" s="640"/>
      <c r="AI16" s="640"/>
      <c r="AJ16" s="640"/>
      <c r="AK16" s="640"/>
      <c r="AL16" s="609">
        <v>69.7</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140078</v>
      </c>
      <c r="CS16" s="587"/>
      <c r="CT16" s="587"/>
      <c r="CU16" s="587"/>
      <c r="CV16" s="587"/>
      <c r="CW16" s="587"/>
      <c r="CX16" s="587"/>
      <c r="CY16" s="588"/>
      <c r="CZ16" s="639">
        <v>0.6</v>
      </c>
      <c r="DA16" s="639"/>
      <c r="DB16" s="639"/>
      <c r="DC16" s="639"/>
      <c r="DD16" s="592" t="s">
        <v>113</v>
      </c>
      <c r="DE16" s="587"/>
      <c r="DF16" s="587"/>
      <c r="DG16" s="587"/>
      <c r="DH16" s="587"/>
      <c r="DI16" s="587"/>
      <c r="DJ16" s="587"/>
      <c r="DK16" s="587"/>
      <c r="DL16" s="587"/>
      <c r="DM16" s="587"/>
      <c r="DN16" s="587"/>
      <c r="DO16" s="587"/>
      <c r="DP16" s="588"/>
      <c r="DQ16" s="592">
        <v>36849</v>
      </c>
      <c r="DR16" s="587"/>
      <c r="DS16" s="587"/>
      <c r="DT16" s="587"/>
      <c r="DU16" s="587"/>
      <c r="DV16" s="587"/>
      <c r="DW16" s="587"/>
      <c r="DX16" s="587"/>
      <c r="DY16" s="587"/>
      <c r="DZ16" s="587"/>
      <c r="EA16" s="587"/>
      <c r="EB16" s="587"/>
      <c r="EC16" s="622"/>
    </row>
    <row r="17" spans="2:133" ht="11.25" customHeight="1" x14ac:dyDescent="0.15">
      <c r="B17" s="583" t="s">
        <v>247</v>
      </c>
      <c r="C17" s="584"/>
      <c r="D17" s="584"/>
      <c r="E17" s="584"/>
      <c r="F17" s="584"/>
      <c r="G17" s="584"/>
      <c r="H17" s="584"/>
      <c r="I17" s="584"/>
      <c r="J17" s="584"/>
      <c r="K17" s="584"/>
      <c r="L17" s="584"/>
      <c r="M17" s="584"/>
      <c r="N17" s="584"/>
      <c r="O17" s="584"/>
      <c r="P17" s="584"/>
      <c r="Q17" s="585"/>
      <c r="R17" s="586">
        <v>9401527</v>
      </c>
      <c r="S17" s="587"/>
      <c r="T17" s="587"/>
      <c r="U17" s="587"/>
      <c r="V17" s="587"/>
      <c r="W17" s="587"/>
      <c r="X17" s="587"/>
      <c r="Y17" s="588"/>
      <c r="Z17" s="639">
        <v>41</v>
      </c>
      <c r="AA17" s="639"/>
      <c r="AB17" s="639"/>
      <c r="AC17" s="639"/>
      <c r="AD17" s="640">
        <v>9401527</v>
      </c>
      <c r="AE17" s="640"/>
      <c r="AF17" s="640"/>
      <c r="AG17" s="640"/>
      <c r="AH17" s="640"/>
      <c r="AI17" s="640"/>
      <c r="AJ17" s="640"/>
      <c r="AK17" s="640"/>
      <c r="AL17" s="609">
        <v>69.7</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3786479</v>
      </c>
      <c r="CS17" s="587"/>
      <c r="CT17" s="587"/>
      <c r="CU17" s="587"/>
      <c r="CV17" s="587"/>
      <c r="CW17" s="587"/>
      <c r="CX17" s="587"/>
      <c r="CY17" s="588"/>
      <c r="CZ17" s="639">
        <v>17.100000000000001</v>
      </c>
      <c r="DA17" s="639"/>
      <c r="DB17" s="639"/>
      <c r="DC17" s="639"/>
      <c r="DD17" s="592" t="s">
        <v>113</v>
      </c>
      <c r="DE17" s="587"/>
      <c r="DF17" s="587"/>
      <c r="DG17" s="587"/>
      <c r="DH17" s="587"/>
      <c r="DI17" s="587"/>
      <c r="DJ17" s="587"/>
      <c r="DK17" s="587"/>
      <c r="DL17" s="587"/>
      <c r="DM17" s="587"/>
      <c r="DN17" s="587"/>
      <c r="DO17" s="587"/>
      <c r="DP17" s="588"/>
      <c r="DQ17" s="592">
        <v>3718182</v>
      </c>
      <c r="DR17" s="587"/>
      <c r="DS17" s="587"/>
      <c r="DT17" s="587"/>
      <c r="DU17" s="587"/>
      <c r="DV17" s="587"/>
      <c r="DW17" s="587"/>
      <c r="DX17" s="587"/>
      <c r="DY17" s="587"/>
      <c r="DZ17" s="587"/>
      <c r="EA17" s="587"/>
      <c r="EB17" s="587"/>
      <c r="EC17" s="622"/>
    </row>
    <row r="18" spans="2:133" ht="11.25" customHeight="1" x14ac:dyDescent="0.15">
      <c r="B18" s="583" t="s">
        <v>250</v>
      </c>
      <c r="C18" s="584"/>
      <c r="D18" s="584"/>
      <c r="E18" s="584"/>
      <c r="F18" s="584"/>
      <c r="G18" s="584"/>
      <c r="H18" s="584"/>
      <c r="I18" s="584"/>
      <c r="J18" s="584"/>
      <c r="K18" s="584"/>
      <c r="L18" s="584"/>
      <c r="M18" s="584"/>
      <c r="N18" s="584"/>
      <c r="O18" s="584"/>
      <c r="P18" s="584"/>
      <c r="Q18" s="585"/>
      <c r="R18" s="586">
        <v>790400</v>
      </c>
      <c r="S18" s="587"/>
      <c r="T18" s="587"/>
      <c r="U18" s="587"/>
      <c r="V18" s="587"/>
      <c r="W18" s="587"/>
      <c r="X18" s="587"/>
      <c r="Y18" s="588"/>
      <c r="Z18" s="639">
        <v>3.4</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x14ac:dyDescent="0.15">
      <c r="B19" s="583" t="s">
        <v>253</v>
      </c>
      <c r="C19" s="584"/>
      <c r="D19" s="584"/>
      <c r="E19" s="584"/>
      <c r="F19" s="584"/>
      <c r="G19" s="584"/>
      <c r="H19" s="584"/>
      <c r="I19" s="584"/>
      <c r="J19" s="584"/>
      <c r="K19" s="584"/>
      <c r="L19" s="584"/>
      <c r="M19" s="584"/>
      <c r="N19" s="584"/>
      <c r="O19" s="584"/>
      <c r="P19" s="584"/>
      <c r="Q19" s="585"/>
      <c r="R19" s="586">
        <v>31</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6870</v>
      </c>
      <c r="BH19" s="587"/>
      <c r="BI19" s="587"/>
      <c r="BJ19" s="587"/>
      <c r="BK19" s="587"/>
      <c r="BL19" s="587"/>
      <c r="BM19" s="587"/>
      <c r="BN19" s="588"/>
      <c r="BO19" s="639">
        <v>0.2</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x14ac:dyDescent="0.15">
      <c r="B20" s="583" t="s">
        <v>256</v>
      </c>
      <c r="C20" s="584"/>
      <c r="D20" s="584"/>
      <c r="E20" s="584"/>
      <c r="F20" s="584"/>
      <c r="G20" s="584"/>
      <c r="H20" s="584"/>
      <c r="I20" s="584"/>
      <c r="J20" s="584"/>
      <c r="K20" s="584"/>
      <c r="L20" s="584"/>
      <c r="M20" s="584"/>
      <c r="N20" s="584"/>
      <c r="O20" s="584"/>
      <c r="P20" s="584"/>
      <c r="Q20" s="585"/>
      <c r="R20" s="586">
        <v>14229163</v>
      </c>
      <c r="S20" s="587"/>
      <c r="T20" s="587"/>
      <c r="U20" s="587"/>
      <c r="V20" s="587"/>
      <c r="W20" s="587"/>
      <c r="X20" s="587"/>
      <c r="Y20" s="588"/>
      <c r="Z20" s="639">
        <v>62.1</v>
      </c>
      <c r="AA20" s="639"/>
      <c r="AB20" s="639"/>
      <c r="AC20" s="639"/>
      <c r="AD20" s="640">
        <v>13438732</v>
      </c>
      <c r="AE20" s="640"/>
      <c r="AF20" s="640"/>
      <c r="AG20" s="640"/>
      <c r="AH20" s="640"/>
      <c r="AI20" s="640"/>
      <c r="AJ20" s="640"/>
      <c r="AK20" s="640"/>
      <c r="AL20" s="609">
        <v>99.6</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6870</v>
      </c>
      <c r="BH20" s="587"/>
      <c r="BI20" s="587"/>
      <c r="BJ20" s="587"/>
      <c r="BK20" s="587"/>
      <c r="BL20" s="587"/>
      <c r="BM20" s="587"/>
      <c r="BN20" s="588"/>
      <c r="BO20" s="639">
        <v>0.2</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22187595</v>
      </c>
      <c r="CS20" s="587"/>
      <c r="CT20" s="587"/>
      <c r="CU20" s="587"/>
      <c r="CV20" s="587"/>
      <c r="CW20" s="587"/>
      <c r="CX20" s="587"/>
      <c r="CY20" s="588"/>
      <c r="CZ20" s="639">
        <v>100</v>
      </c>
      <c r="DA20" s="639"/>
      <c r="DB20" s="639"/>
      <c r="DC20" s="639"/>
      <c r="DD20" s="592">
        <v>3628744</v>
      </c>
      <c r="DE20" s="587"/>
      <c r="DF20" s="587"/>
      <c r="DG20" s="587"/>
      <c r="DH20" s="587"/>
      <c r="DI20" s="587"/>
      <c r="DJ20" s="587"/>
      <c r="DK20" s="587"/>
      <c r="DL20" s="587"/>
      <c r="DM20" s="587"/>
      <c r="DN20" s="587"/>
      <c r="DO20" s="587"/>
      <c r="DP20" s="588"/>
      <c r="DQ20" s="592">
        <v>15172456</v>
      </c>
      <c r="DR20" s="587"/>
      <c r="DS20" s="587"/>
      <c r="DT20" s="587"/>
      <c r="DU20" s="587"/>
      <c r="DV20" s="587"/>
      <c r="DW20" s="587"/>
      <c r="DX20" s="587"/>
      <c r="DY20" s="587"/>
      <c r="DZ20" s="587"/>
      <c r="EA20" s="587"/>
      <c r="EB20" s="587"/>
      <c r="EC20" s="622"/>
    </row>
    <row r="21" spans="2:133" ht="11.25" customHeight="1" x14ac:dyDescent="0.15">
      <c r="B21" s="583" t="s">
        <v>259</v>
      </c>
      <c r="C21" s="584"/>
      <c r="D21" s="584"/>
      <c r="E21" s="584"/>
      <c r="F21" s="584"/>
      <c r="G21" s="584"/>
      <c r="H21" s="584"/>
      <c r="I21" s="584"/>
      <c r="J21" s="584"/>
      <c r="K21" s="584"/>
      <c r="L21" s="584"/>
      <c r="M21" s="584"/>
      <c r="N21" s="584"/>
      <c r="O21" s="584"/>
      <c r="P21" s="584"/>
      <c r="Q21" s="585"/>
      <c r="R21" s="586">
        <v>5653</v>
      </c>
      <c r="S21" s="587"/>
      <c r="T21" s="587"/>
      <c r="U21" s="587"/>
      <c r="V21" s="587"/>
      <c r="W21" s="587"/>
      <c r="X21" s="587"/>
      <c r="Y21" s="588"/>
      <c r="Z21" s="639">
        <v>0</v>
      </c>
      <c r="AA21" s="639"/>
      <c r="AB21" s="639"/>
      <c r="AC21" s="639"/>
      <c r="AD21" s="640">
        <v>5653</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6870</v>
      </c>
      <c r="BH21" s="587"/>
      <c r="BI21" s="587"/>
      <c r="BJ21" s="587"/>
      <c r="BK21" s="587"/>
      <c r="BL21" s="587"/>
      <c r="BM21" s="587"/>
      <c r="BN21" s="588"/>
      <c r="BO21" s="639">
        <v>0.2</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261</v>
      </c>
      <c r="C22" s="584"/>
      <c r="D22" s="584"/>
      <c r="E22" s="584"/>
      <c r="F22" s="584"/>
      <c r="G22" s="584"/>
      <c r="H22" s="584"/>
      <c r="I22" s="584"/>
      <c r="J22" s="584"/>
      <c r="K22" s="584"/>
      <c r="L22" s="584"/>
      <c r="M22" s="584"/>
      <c r="N22" s="584"/>
      <c r="O22" s="584"/>
      <c r="P22" s="584"/>
      <c r="Q22" s="585"/>
      <c r="R22" s="586">
        <v>163871</v>
      </c>
      <c r="S22" s="587"/>
      <c r="T22" s="587"/>
      <c r="U22" s="587"/>
      <c r="V22" s="587"/>
      <c r="W22" s="587"/>
      <c r="X22" s="587"/>
      <c r="Y22" s="588"/>
      <c r="Z22" s="639">
        <v>0.7</v>
      </c>
      <c r="AA22" s="639"/>
      <c r="AB22" s="639"/>
      <c r="AC22" s="639"/>
      <c r="AD22" s="640" t="s">
        <v>113</v>
      </c>
      <c r="AE22" s="640"/>
      <c r="AF22" s="640"/>
      <c r="AG22" s="640"/>
      <c r="AH22" s="640"/>
      <c r="AI22" s="640"/>
      <c r="AJ22" s="640"/>
      <c r="AK22" s="640"/>
      <c r="AL22" s="609" t="s">
        <v>113</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264</v>
      </c>
      <c r="C23" s="584"/>
      <c r="D23" s="584"/>
      <c r="E23" s="584"/>
      <c r="F23" s="584"/>
      <c r="G23" s="584"/>
      <c r="H23" s="584"/>
      <c r="I23" s="584"/>
      <c r="J23" s="584"/>
      <c r="K23" s="584"/>
      <c r="L23" s="584"/>
      <c r="M23" s="584"/>
      <c r="N23" s="584"/>
      <c r="O23" s="584"/>
      <c r="P23" s="584"/>
      <c r="Q23" s="585"/>
      <c r="R23" s="586">
        <v>385633</v>
      </c>
      <c r="S23" s="587"/>
      <c r="T23" s="587"/>
      <c r="U23" s="587"/>
      <c r="V23" s="587"/>
      <c r="W23" s="587"/>
      <c r="X23" s="587"/>
      <c r="Y23" s="588"/>
      <c r="Z23" s="639">
        <v>1.7</v>
      </c>
      <c r="AA23" s="639"/>
      <c r="AB23" s="639"/>
      <c r="AC23" s="639"/>
      <c r="AD23" s="640">
        <v>32400</v>
      </c>
      <c r="AE23" s="640"/>
      <c r="AF23" s="640"/>
      <c r="AG23" s="640"/>
      <c r="AH23" s="640"/>
      <c r="AI23" s="640"/>
      <c r="AJ23" s="640"/>
      <c r="AK23" s="640"/>
      <c r="AL23" s="609">
        <v>0.2</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x14ac:dyDescent="0.15">
      <c r="B24" s="583" t="s">
        <v>271</v>
      </c>
      <c r="C24" s="584"/>
      <c r="D24" s="584"/>
      <c r="E24" s="584"/>
      <c r="F24" s="584"/>
      <c r="G24" s="584"/>
      <c r="H24" s="584"/>
      <c r="I24" s="584"/>
      <c r="J24" s="584"/>
      <c r="K24" s="584"/>
      <c r="L24" s="584"/>
      <c r="M24" s="584"/>
      <c r="N24" s="584"/>
      <c r="O24" s="584"/>
      <c r="P24" s="584"/>
      <c r="Q24" s="585"/>
      <c r="R24" s="586">
        <v>97977</v>
      </c>
      <c r="S24" s="587"/>
      <c r="T24" s="587"/>
      <c r="U24" s="587"/>
      <c r="V24" s="587"/>
      <c r="W24" s="587"/>
      <c r="X24" s="587"/>
      <c r="Y24" s="588"/>
      <c r="Z24" s="639">
        <v>0.4</v>
      </c>
      <c r="AA24" s="639"/>
      <c r="AB24" s="639"/>
      <c r="AC24" s="639"/>
      <c r="AD24" s="640" t="s">
        <v>113</v>
      </c>
      <c r="AE24" s="640"/>
      <c r="AF24" s="640"/>
      <c r="AG24" s="640"/>
      <c r="AH24" s="640"/>
      <c r="AI24" s="640"/>
      <c r="AJ24" s="640"/>
      <c r="AK24" s="640"/>
      <c r="AL24" s="609" t="s">
        <v>113</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9993523</v>
      </c>
      <c r="CS24" s="637"/>
      <c r="CT24" s="637"/>
      <c r="CU24" s="637"/>
      <c r="CV24" s="637"/>
      <c r="CW24" s="637"/>
      <c r="CX24" s="637"/>
      <c r="CY24" s="684"/>
      <c r="CZ24" s="688">
        <v>45</v>
      </c>
      <c r="DA24" s="689"/>
      <c r="DB24" s="689"/>
      <c r="DC24" s="690"/>
      <c r="DD24" s="683">
        <v>8044558</v>
      </c>
      <c r="DE24" s="637"/>
      <c r="DF24" s="637"/>
      <c r="DG24" s="637"/>
      <c r="DH24" s="637"/>
      <c r="DI24" s="637"/>
      <c r="DJ24" s="637"/>
      <c r="DK24" s="684"/>
      <c r="DL24" s="683">
        <v>7649301</v>
      </c>
      <c r="DM24" s="637"/>
      <c r="DN24" s="637"/>
      <c r="DO24" s="637"/>
      <c r="DP24" s="637"/>
      <c r="DQ24" s="637"/>
      <c r="DR24" s="637"/>
      <c r="DS24" s="637"/>
      <c r="DT24" s="637"/>
      <c r="DU24" s="637"/>
      <c r="DV24" s="684"/>
      <c r="DW24" s="685">
        <v>53.4</v>
      </c>
      <c r="DX24" s="654"/>
      <c r="DY24" s="654"/>
      <c r="DZ24" s="654"/>
      <c r="EA24" s="654"/>
      <c r="EB24" s="654"/>
      <c r="EC24" s="686"/>
    </row>
    <row r="25" spans="2:133" ht="11.25" customHeight="1" x14ac:dyDescent="0.15">
      <c r="B25" s="583" t="s">
        <v>274</v>
      </c>
      <c r="C25" s="584"/>
      <c r="D25" s="584"/>
      <c r="E25" s="584"/>
      <c r="F25" s="584"/>
      <c r="G25" s="584"/>
      <c r="H25" s="584"/>
      <c r="I25" s="584"/>
      <c r="J25" s="584"/>
      <c r="K25" s="584"/>
      <c r="L25" s="584"/>
      <c r="M25" s="584"/>
      <c r="N25" s="584"/>
      <c r="O25" s="584"/>
      <c r="P25" s="584"/>
      <c r="Q25" s="585"/>
      <c r="R25" s="586">
        <v>1815609</v>
      </c>
      <c r="S25" s="587"/>
      <c r="T25" s="587"/>
      <c r="U25" s="587"/>
      <c r="V25" s="587"/>
      <c r="W25" s="587"/>
      <c r="X25" s="587"/>
      <c r="Y25" s="588"/>
      <c r="Z25" s="639">
        <v>7.9</v>
      </c>
      <c r="AA25" s="639"/>
      <c r="AB25" s="639"/>
      <c r="AC25" s="639"/>
      <c r="AD25" s="640" t="s">
        <v>113</v>
      </c>
      <c r="AE25" s="640"/>
      <c r="AF25" s="640"/>
      <c r="AG25" s="640"/>
      <c r="AH25" s="640"/>
      <c r="AI25" s="640"/>
      <c r="AJ25" s="640"/>
      <c r="AK25" s="640"/>
      <c r="AL25" s="609" t="s">
        <v>113</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3941406</v>
      </c>
      <c r="CS25" s="605"/>
      <c r="CT25" s="605"/>
      <c r="CU25" s="605"/>
      <c r="CV25" s="605"/>
      <c r="CW25" s="605"/>
      <c r="CX25" s="605"/>
      <c r="CY25" s="606"/>
      <c r="CZ25" s="589">
        <v>17.8</v>
      </c>
      <c r="DA25" s="607"/>
      <c r="DB25" s="607"/>
      <c r="DC25" s="608"/>
      <c r="DD25" s="592">
        <v>3638984</v>
      </c>
      <c r="DE25" s="605"/>
      <c r="DF25" s="605"/>
      <c r="DG25" s="605"/>
      <c r="DH25" s="605"/>
      <c r="DI25" s="605"/>
      <c r="DJ25" s="605"/>
      <c r="DK25" s="606"/>
      <c r="DL25" s="592">
        <v>3610248</v>
      </c>
      <c r="DM25" s="605"/>
      <c r="DN25" s="605"/>
      <c r="DO25" s="605"/>
      <c r="DP25" s="605"/>
      <c r="DQ25" s="605"/>
      <c r="DR25" s="605"/>
      <c r="DS25" s="605"/>
      <c r="DT25" s="605"/>
      <c r="DU25" s="605"/>
      <c r="DV25" s="606"/>
      <c r="DW25" s="609">
        <v>25.2</v>
      </c>
      <c r="DX25" s="610"/>
      <c r="DY25" s="610"/>
      <c r="DZ25" s="610"/>
      <c r="EA25" s="610"/>
      <c r="EB25" s="610"/>
      <c r="EC25" s="611"/>
    </row>
    <row r="26" spans="2:133" ht="11.25" customHeight="1" x14ac:dyDescent="0.15">
      <c r="B26" s="680" t="s">
        <v>277</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2258060</v>
      </c>
      <c r="CS26" s="587"/>
      <c r="CT26" s="587"/>
      <c r="CU26" s="587"/>
      <c r="CV26" s="587"/>
      <c r="CW26" s="587"/>
      <c r="CX26" s="587"/>
      <c r="CY26" s="588"/>
      <c r="CZ26" s="589">
        <v>10.199999999999999</v>
      </c>
      <c r="DA26" s="607"/>
      <c r="DB26" s="607"/>
      <c r="DC26" s="608"/>
      <c r="DD26" s="592">
        <v>2058811</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x14ac:dyDescent="0.15">
      <c r="B27" s="583" t="s">
        <v>280</v>
      </c>
      <c r="C27" s="584"/>
      <c r="D27" s="584"/>
      <c r="E27" s="584"/>
      <c r="F27" s="584"/>
      <c r="G27" s="584"/>
      <c r="H27" s="584"/>
      <c r="I27" s="584"/>
      <c r="J27" s="584"/>
      <c r="K27" s="584"/>
      <c r="L27" s="584"/>
      <c r="M27" s="584"/>
      <c r="N27" s="584"/>
      <c r="O27" s="584"/>
      <c r="P27" s="584"/>
      <c r="Q27" s="585"/>
      <c r="R27" s="586">
        <v>1721687</v>
      </c>
      <c r="S27" s="587"/>
      <c r="T27" s="587"/>
      <c r="U27" s="587"/>
      <c r="V27" s="587"/>
      <c r="W27" s="587"/>
      <c r="X27" s="587"/>
      <c r="Y27" s="588"/>
      <c r="Z27" s="639">
        <v>7.5</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3395370</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2265638</v>
      </c>
      <c r="CS27" s="605"/>
      <c r="CT27" s="605"/>
      <c r="CU27" s="605"/>
      <c r="CV27" s="605"/>
      <c r="CW27" s="605"/>
      <c r="CX27" s="605"/>
      <c r="CY27" s="606"/>
      <c r="CZ27" s="589">
        <v>10.199999999999999</v>
      </c>
      <c r="DA27" s="607"/>
      <c r="DB27" s="607"/>
      <c r="DC27" s="608"/>
      <c r="DD27" s="592">
        <v>687392</v>
      </c>
      <c r="DE27" s="605"/>
      <c r="DF27" s="605"/>
      <c r="DG27" s="605"/>
      <c r="DH27" s="605"/>
      <c r="DI27" s="605"/>
      <c r="DJ27" s="605"/>
      <c r="DK27" s="606"/>
      <c r="DL27" s="592">
        <v>687021</v>
      </c>
      <c r="DM27" s="605"/>
      <c r="DN27" s="605"/>
      <c r="DO27" s="605"/>
      <c r="DP27" s="605"/>
      <c r="DQ27" s="605"/>
      <c r="DR27" s="605"/>
      <c r="DS27" s="605"/>
      <c r="DT27" s="605"/>
      <c r="DU27" s="605"/>
      <c r="DV27" s="606"/>
      <c r="DW27" s="609">
        <v>4.8</v>
      </c>
      <c r="DX27" s="610"/>
      <c r="DY27" s="610"/>
      <c r="DZ27" s="610"/>
      <c r="EA27" s="610"/>
      <c r="EB27" s="610"/>
      <c r="EC27" s="611"/>
    </row>
    <row r="28" spans="2:133" ht="11.25" customHeight="1" x14ac:dyDescent="0.15">
      <c r="B28" s="583" t="s">
        <v>283</v>
      </c>
      <c r="C28" s="584"/>
      <c r="D28" s="584"/>
      <c r="E28" s="584"/>
      <c r="F28" s="584"/>
      <c r="G28" s="584"/>
      <c r="H28" s="584"/>
      <c r="I28" s="584"/>
      <c r="J28" s="584"/>
      <c r="K28" s="584"/>
      <c r="L28" s="584"/>
      <c r="M28" s="584"/>
      <c r="N28" s="584"/>
      <c r="O28" s="584"/>
      <c r="P28" s="584"/>
      <c r="Q28" s="585"/>
      <c r="R28" s="586">
        <v>99227</v>
      </c>
      <c r="S28" s="587"/>
      <c r="T28" s="587"/>
      <c r="U28" s="587"/>
      <c r="V28" s="587"/>
      <c r="W28" s="587"/>
      <c r="X28" s="587"/>
      <c r="Y28" s="588"/>
      <c r="Z28" s="639">
        <v>0.4</v>
      </c>
      <c r="AA28" s="639"/>
      <c r="AB28" s="639"/>
      <c r="AC28" s="639"/>
      <c r="AD28" s="640">
        <v>8039</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3786479</v>
      </c>
      <c r="CS28" s="587"/>
      <c r="CT28" s="587"/>
      <c r="CU28" s="587"/>
      <c r="CV28" s="587"/>
      <c r="CW28" s="587"/>
      <c r="CX28" s="587"/>
      <c r="CY28" s="588"/>
      <c r="CZ28" s="589">
        <v>17.100000000000001</v>
      </c>
      <c r="DA28" s="607"/>
      <c r="DB28" s="607"/>
      <c r="DC28" s="608"/>
      <c r="DD28" s="592">
        <v>3718182</v>
      </c>
      <c r="DE28" s="587"/>
      <c r="DF28" s="587"/>
      <c r="DG28" s="587"/>
      <c r="DH28" s="587"/>
      <c r="DI28" s="587"/>
      <c r="DJ28" s="587"/>
      <c r="DK28" s="588"/>
      <c r="DL28" s="592">
        <v>3352032</v>
      </c>
      <c r="DM28" s="587"/>
      <c r="DN28" s="587"/>
      <c r="DO28" s="587"/>
      <c r="DP28" s="587"/>
      <c r="DQ28" s="587"/>
      <c r="DR28" s="587"/>
      <c r="DS28" s="587"/>
      <c r="DT28" s="587"/>
      <c r="DU28" s="587"/>
      <c r="DV28" s="588"/>
      <c r="DW28" s="609">
        <v>23.4</v>
      </c>
      <c r="DX28" s="610"/>
      <c r="DY28" s="610"/>
      <c r="DZ28" s="610"/>
      <c r="EA28" s="610"/>
      <c r="EB28" s="610"/>
      <c r="EC28" s="611"/>
    </row>
    <row r="29" spans="2:133" ht="11.25" customHeight="1" x14ac:dyDescent="0.15">
      <c r="B29" s="583" t="s">
        <v>285</v>
      </c>
      <c r="C29" s="584"/>
      <c r="D29" s="584"/>
      <c r="E29" s="584"/>
      <c r="F29" s="584"/>
      <c r="G29" s="584"/>
      <c r="H29" s="584"/>
      <c r="I29" s="584"/>
      <c r="J29" s="584"/>
      <c r="K29" s="584"/>
      <c r="L29" s="584"/>
      <c r="M29" s="584"/>
      <c r="N29" s="584"/>
      <c r="O29" s="584"/>
      <c r="P29" s="584"/>
      <c r="Q29" s="585"/>
      <c r="R29" s="586">
        <v>4935</v>
      </c>
      <c r="S29" s="587"/>
      <c r="T29" s="587"/>
      <c r="U29" s="587"/>
      <c r="V29" s="587"/>
      <c r="W29" s="587"/>
      <c r="X29" s="587"/>
      <c r="Y29" s="588"/>
      <c r="Z29" s="639">
        <v>0</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289</v>
      </c>
      <c r="CG29" s="620"/>
      <c r="CH29" s="620"/>
      <c r="CI29" s="620"/>
      <c r="CJ29" s="620"/>
      <c r="CK29" s="620"/>
      <c r="CL29" s="620"/>
      <c r="CM29" s="620"/>
      <c r="CN29" s="620"/>
      <c r="CO29" s="620"/>
      <c r="CP29" s="620"/>
      <c r="CQ29" s="621"/>
      <c r="CR29" s="586">
        <v>3786220</v>
      </c>
      <c r="CS29" s="605"/>
      <c r="CT29" s="605"/>
      <c r="CU29" s="605"/>
      <c r="CV29" s="605"/>
      <c r="CW29" s="605"/>
      <c r="CX29" s="605"/>
      <c r="CY29" s="606"/>
      <c r="CZ29" s="589">
        <v>17.100000000000001</v>
      </c>
      <c r="DA29" s="607"/>
      <c r="DB29" s="607"/>
      <c r="DC29" s="608"/>
      <c r="DD29" s="592">
        <v>3717923</v>
      </c>
      <c r="DE29" s="605"/>
      <c r="DF29" s="605"/>
      <c r="DG29" s="605"/>
      <c r="DH29" s="605"/>
      <c r="DI29" s="605"/>
      <c r="DJ29" s="605"/>
      <c r="DK29" s="606"/>
      <c r="DL29" s="592">
        <v>3351773</v>
      </c>
      <c r="DM29" s="605"/>
      <c r="DN29" s="605"/>
      <c r="DO29" s="605"/>
      <c r="DP29" s="605"/>
      <c r="DQ29" s="605"/>
      <c r="DR29" s="605"/>
      <c r="DS29" s="605"/>
      <c r="DT29" s="605"/>
      <c r="DU29" s="605"/>
      <c r="DV29" s="606"/>
      <c r="DW29" s="609">
        <v>23.4</v>
      </c>
      <c r="DX29" s="610"/>
      <c r="DY29" s="610"/>
      <c r="DZ29" s="610"/>
      <c r="EA29" s="610"/>
      <c r="EB29" s="610"/>
      <c r="EC29" s="611"/>
    </row>
    <row r="30" spans="2:133" ht="11.25" customHeight="1" x14ac:dyDescent="0.15">
      <c r="B30" s="583" t="s">
        <v>290</v>
      </c>
      <c r="C30" s="584"/>
      <c r="D30" s="584"/>
      <c r="E30" s="584"/>
      <c r="F30" s="584"/>
      <c r="G30" s="584"/>
      <c r="H30" s="584"/>
      <c r="I30" s="584"/>
      <c r="J30" s="584"/>
      <c r="K30" s="584"/>
      <c r="L30" s="584"/>
      <c r="M30" s="584"/>
      <c r="N30" s="584"/>
      <c r="O30" s="584"/>
      <c r="P30" s="584"/>
      <c r="Q30" s="585"/>
      <c r="R30" s="586">
        <v>308332</v>
      </c>
      <c r="S30" s="587"/>
      <c r="T30" s="587"/>
      <c r="U30" s="587"/>
      <c r="V30" s="587"/>
      <c r="W30" s="587"/>
      <c r="X30" s="587"/>
      <c r="Y30" s="588"/>
      <c r="Z30" s="639">
        <v>1.3</v>
      </c>
      <c r="AA30" s="639"/>
      <c r="AB30" s="639"/>
      <c r="AC30" s="639"/>
      <c r="AD30" s="640" t="s">
        <v>113</v>
      </c>
      <c r="AE30" s="640"/>
      <c r="AF30" s="640"/>
      <c r="AG30" s="640"/>
      <c r="AH30" s="640"/>
      <c r="AI30" s="640"/>
      <c r="AJ30" s="640"/>
      <c r="AK30" s="640"/>
      <c r="AL30" s="609" t="s">
        <v>113</v>
      </c>
      <c r="AM30" s="641"/>
      <c r="AN30" s="641"/>
      <c r="AO30" s="642"/>
      <c r="AP30" s="664" t="s">
        <v>291</v>
      </c>
      <c r="AQ30" s="665"/>
      <c r="AR30" s="665"/>
      <c r="AS30" s="665"/>
      <c r="AT30" s="670" t="s">
        <v>292</v>
      </c>
      <c r="AU30" s="182"/>
      <c r="AV30" s="182"/>
      <c r="AW30" s="182"/>
      <c r="AX30" s="673" t="s">
        <v>171</v>
      </c>
      <c r="AY30" s="674"/>
      <c r="AZ30" s="674"/>
      <c r="BA30" s="674"/>
      <c r="BB30" s="674"/>
      <c r="BC30" s="674"/>
      <c r="BD30" s="674"/>
      <c r="BE30" s="674"/>
      <c r="BF30" s="675"/>
      <c r="BG30" s="652">
        <v>99</v>
      </c>
      <c r="BH30" s="653"/>
      <c r="BI30" s="653"/>
      <c r="BJ30" s="653"/>
      <c r="BK30" s="653"/>
      <c r="BL30" s="653"/>
      <c r="BM30" s="654">
        <v>95.7</v>
      </c>
      <c r="BN30" s="653"/>
      <c r="BO30" s="653"/>
      <c r="BP30" s="653"/>
      <c r="BQ30" s="655"/>
      <c r="BR30" s="652">
        <v>98.9</v>
      </c>
      <c r="BS30" s="653"/>
      <c r="BT30" s="653"/>
      <c r="BU30" s="653"/>
      <c r="BV30" s="653"/>
      <c r="BW30" s="653"/>
      <c r="BX30" s="654">
        <v>95.8</v>
      </c>
      <c r="BY30" s="653"/>
      <c r="BZ30" s="653"/>
      <c r="CA30" s="653"/>
      <c r="CB30" s="655"/>
      <c r="CD30" s="658"/>
      <c r="CE30" s="659"/>
      <c r="CF30" s="623" t="s">
        <v>293</v>
      </c>
      <c r="CG30" s="620"/>
      <c r="CH30" s="620"/>
      <c r="CI30" s="620"/>
      <c r="CJ30" s="620"/>
      <c r="CK30" s="620"/>
      <c r="CL30" s="620"/>
      <c r="CM30" s="620"/>
      <c r="CN30" s="620"/>
      <c r="CO30" s="620"/>
      <c r="CP30" s="620"/>
      <c r="CQ30" s="621"/>
      <c r="CR30" s="586">
        <v>3355935</v>
      </c>
      <c r="CS30" s="587"/>
      <c r="CT30" s="587"/>
      <c r="CU30" s="587"/>
      <c r="CV30" s="587"/>
      <c r="CW30" s="587"/>
      <c r="CX30" s="587"/>
      <c r="CY30" s="588"/>
      <c r="CZ30" s="589">
        <v>15.1</v>
      </c>
      <c r="DA30" s="607"/>
      <c r="DB30" s="607"/>
      <c r="DC30" s="608"/>
      <c r="DD30" s="592">
        <v>3288377</v>
      </c>
      <c r="DE30" s="587"/>
      <c r="DF30" s="587"/>
      <c r="DG30" s="587"/>
      <c r="DH30" s="587"/>
      <c r="DI30" s="587"/>
      <c r="DJ30" s="587"/>
      <c r="DK30" s="588"/>
      <c r="DL30" s="592">
        <v>2922227</v>
      </c>
      <c r="DM30" s="587"/>
      <c r="DN30" s="587"/>
      <c r="DO30" s="587"/>
      <c r="DP30" s="587"/>
      <c r="DQ30" s="587"/>
      <c r="DR30" s="587"/>
      <c r="DS30" s="587"/>
      <c r="DT30" s="587"/>
      <c r="DU30" s="587"/>
      <c r="DV30" s="588"/>
      <c r="DW30" s="609">
        <v>20.399999999999999</v>
      </c>
      <c r="DX30" s="610"/>
      <c r="DY30" s="610"/>
      <c r="DZ30" s="610"/>
      <c r="EA30" s="610"/>
      <c r="EB30" s="610"/>
      <c r="EC30" s="611"/>
    </row>
    <row r="31" spans="2:133" ht="11.25" customHeight="1" x14ac:dyDescent="0.15">
      <c r="B31" s="583" t="s">
        <v>294</v>
      </c>
      <c r="C31" s="584"/>
      <c r="D31" s="584"/>
      <c r="E31" s="584"/>
      <c r="F31" s="584"/>
      <c r="G31" s="584"/>
      <c r="H31" s="584"/>
      <c r="I31" s="584"/>
      <c r="J31" s="584"/>
      <c r="K31" s="584"/>
      <c r="L31" s="584"/>
      <c r="M31" s="584"/>
      <c r="N31" s="584"/>
      <c r="O31" s="584"/>
      <c r="P31" s="584"/>
      <c r="Q31" s="585"/>
      <c r="R31" s="586">
        <v>470671</v>
      </c>
      <c r="S31" s="587"/>
      <c r="T31" s="587"/>
      <c r="U31" s="587"/>
      <c r="V31" s="587"/>
      <c r="W31" s="587"/>
      <c r="X31" s="587"/>
      <c r="Y31" s="588"/>
      <c r="Z31" s="639">
        <v>2.1</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295</v>
      </c>
      <c r="AV31" s="181"/>
      <c r="AW31" s="181"/>
      <c r="AX31" s="583" t="s">
        <v>296</v>
      </c>
      <c r="AY31" s="584"/>
      <c r="AZ31" s="584"/>
      <c r="BA31" s="584"/>
      <c r="BB31" s="584"/>
      <c r="BC31" s="584"/>
      <c r="BD31" s="584"/>
      <c r="BE31" s="584"/>
      <c r="BF31" s="585"/>
      <c r="BG31" s="650">
        <v>99</v>
      </c>
      <c r="BH31" s="605"/>
      <c r="BI31" s="605"/>
      <c r="BJ31" s="605"/>
      <c r="BK31" s="605"/>
      <c r="BL31" s="605"/>
      <c r="BM31" s="641">
        <v>96</v>
      </c>
      <c r="BN31" s="651"/>
      <c r="BO31" s="651"/>
      <c r="BP31" s="651"/>
      <c r="BQ31" s="615"/>
      <c r="BR31" s="650">
        <v>98.7</v>
      </c>
      <c r="BS31" s="605"/>
      <c r="BT31" s="605"/>
      <c r="BU31" s="605"/>
      <c r="BV31" s="605"/>
      <c r="BW31" s="605"/>
      <c r="BX31" s="641">
        <v>96</v>
      </c>
      <c r="BY31" s="651"/>
      <c r="BZ31" s="651"/>
      <c r="CA31" s="651"/>
      <c r="CB31" s="615"/>
      <c r="CD31" s="658"/>
      <c r="CE31" s="659"/>
      <c r="CF31" s="623" t="s">
        <v>297</v>
      </c>
      <c r="CG31" s="620"/>
      <c r="CH31" s="620"/>
      <c r="CI31" s="620"/>
      <c r="CJ31" s="620"/>
      <c r="CK31" s="620"/>
      <c r="CL31" s="620"/>
      <c r="CM31" s="620"/>
      <c r="CN31" s="620"/>
      <c r="CO31" s="620"/>
      <c r="CP31" s="620"/>
      <c r="CQ31" s="621"/>
      <c r="CR31" s="586">
        <v>430285</v>
      </c>
      <c r="CS31" s="605"/>
      <c r="CT31" s="605"/>
      <c r="CU31" s="605"/>
      <c r="CV31" s="605"/>
      <c r="CW31" s="605"/>
      <c r="CX31" s="605"/>
      <c r="CY31" s="606"/>
      <c r="CZ31" s="589">
        <v>1.9</v>
      </c>
      <c r="DA31" s="607"/>
      <c r="DB31" s="607"/>
      <c r="DC31" s="608"/>
      <c r="DD31" s="592">
        <v>429546</v>
      </c>
      <c r="DE31" s="605"/>
      <c r="DF31" s="605"/>
      <c r="DG31" s="605"/>
      <c r="DH31" s="605"/>
      <c r="DI31" s="605"/>
      <c r="DJ31" s="605"/>
      <c r="DK31" s="606"/>
      <c r="DL31" s="592">
        <v>429546</v>
      </c>
      <c r="DM31" s="605"/>
      <c r="DN31" s="605"/>
      <c r="DO31" s="605"/>
      <c r="DP31" s="605"/>
      <c r="DQ31" s="605"/>
      <c r="DR31" s="605"/>
      <c r="DS31" s="605"/>
      <c r="DT31" s="605"/>
      <c r="DU31" s="605"/>
      <c r="DV31" s="606"/>
      <c r="DW31" s="609">
        <v>3</v>
      </c>
      <c r="DX31" s="610"/>
      <c r="DY31" s="610"/>
      <c r="DZ31" s="610"/>
      <c r="EA31" s="610"/>
      <c r="EB31" s="610"/>
      <c r="EC31" s="611"/>
    </row>
    <row r="32" spans="2:133" ht="11.25" customHeight="1" x14ac:dyDescent="0.15">
      <c r="B32" s="583" t="s">
        <v>298</v>
      </c>
      <c r="C32" s="584"/>
      <c r="D32" s="584"/>
      <c r="E32" s="584"/>
      <c r="F32" s="584"/>
      <c r="G32" s="584"/>
      <c r="H32" s="584"/>
      <c r="I32" s="584"/>
      <c r="J32" s="584"/>
      <c r="K32" s="584"/>
      <c r="L32" s="584"/>
      <c r="M32" s="584"/>
      <c r="N32" s="584"/>
      <c r="O32" s="584"/>
      <c r="P32" s="584"/>
      <c r="Q32" s="585"/>
      <c r="R32" s="586">
        <v>198078</v>
      </c>
      <c r="S32" s="587"/>
      <c r="T32" s="587"/>
      <c r="U32" s="587"/>
      <c r="V32" s="587"/>
      <c r="W32" s="587"/>
      <c r="X32" s="587"/>
      <c r="Y32" s="588"/>
      <c r="Z32" s="639">
        <v>0.9</v>
      </c>
      <c r="AA32" s="639"/>
      <c r="AB32" s="639"/>
      <c r="AC32" s="639"/>
      <c r="AD32" s="640">
        <v>7811</v>
      </c>
      <c r="AE32" s="640"/>
      <c r="AF32" s="640"/>
      <c r="AG32" s="640"/>
      <c r="AH32" s="640"/>
      <c r="AI32" s="640"/>
      <c r="AJ32" s="640"/>
      <c r="AK32" s="640"/>
      <c r="AL32" s="609">
        <v>0.1</v>
      </c>
      <c r="AM32" s="641"/>
      <c r="AN32" s="641"/>
      <c r="AO32" s="642"/>
      <c r="AP32" s="668"/>
      <c r="AQ32" s="669"/>
      <c r="AR32" s="669"/>
      <c r="AS32" s="669"/>
      <c r="AT32" s="672"/>
      <c r="AU32" s="183"/>
      <c r="AV32" s="183"/>
      <c r="AW32" s="183"/>
      <c r="AX32" s="567" t="s">
        <v>299</v>
      </c>
      <c r="AY32" s="568"/>
      <c r="AZ32" s="568"/>
      <c r="BA32" s="568"/>
      <c r="BB32" s="568"/>
      <c r="BC32" s="568"/>
      <c r="BD32" s="568"/>
      <c r="BE32" s="568"/>
      <c r="BF32" s="569"/>
      <c r="BG32" s="649">
        <v>98.8</v>
      </c>
      <c r="BH32" s="571"/>
      <c r="BI32" s="571"/>
      <c r="BJ32" s="571"/>
      <c r="BK32" s="571"/>
      <c r="BL32" s="571"/>
      <c r="BM32" s="634">
        <v>94.8</v>
      </c>
      <c r="BN32" s="571"/>
      <c r="BO32" s="571"/>
      <c r="BP32" s="571"/>
      <c r="BQ32" s="628"/>
      <c r="BR32" s="649">
        <v>98.9</v>
      </c>
      <c r="BS32" s="571"/>
      <c r="BT32" s="571"/>
      <c r="BU32" s="571"/>
      <c r="BV32" s="571"/>
      <c r="BW32" s="571"/>
      <c r="BX32" s="634">
        <v>95.1</v>
      </c>
      <c r="BY32" s="571"/>
      <c r="BZ32" s="571"/>
      <c r="CA32" s="571"/>
      <c r="CB32" s="628"/>
      <c r="CD32" s="660"/>
      <c r="CE32" s="661"/>
      <c r="CF32" s="623" t="s">
        <v>300</v>
      </c>
      <c r="CG32" s="620"/>
      <c r="CH32" s="620"/>
      <c r="CI32" s="620"/>
      <c r="CJ32" s="620"/>
      <c r="CK32" s="620"/>
      <c r="CL32" s="620"/>
      <c r="CM32" s="620"/>
      <c r="CN32" s="620"/>
      <c r="CO32" s="620"/>
      <c r="CP32" s="620"/>
      <c r="CQ32" s="621"/>
      <c r="CR32" s="586">
        <v>259</v>
      </c>
      <c r="CS32" s="587"/>
      <c r="CT32" s="587"/>
      <c r="CU32" s="587"/>
      <c r="CV32" s="587"/>
      <c r="CW32" s="587"/>
      <c r="CX32" s="587"/>
      <c r="CY32" s="588"/>
      <c r="CZ32" s="589">
        <v>0</v>
      </c>
      <c r="DA32" s="607"/>
      <c r="DB32" s="607"/>
      <c r="DC32" s="608"/>
      <c r="DD32" s="592">
        <v>259</v>
      </c>
      <c r="DE32" s="587"/>
      <c r="DF32" s="587"/>
      <c r="DG32" s="587"/>
      <c r="DH32" s="587"/>
      <c r="DI32" s="587"/>
      <c r="DJ32" s="587"/>
      <c r="DK32" s="588"/>
      <c r="DL32" s="592">
        <v>259</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301</v>
      </c>
      <c r="C33" s="584"/>
      <c r="D33" s="584"/>
      <c r="E33" s="584"/>
      <c r="F33" s="584"/>
      <c r="G33" s="584"/>
      <c r="H33" s="584"/>
      <c r="I33" s="584"/>
      <c r="J33" s="584"/>
      <c r="K33" s="584"/>
      <c r="L33" s="584"/>
      <c r="M33" s="584"/>
      <c r="N33" s="584"/>
      <c r="O33" s="584"/>
      <c r="P33" s="584"/>
      <c r="Q33" s="585"/>
      <c r="R33" s="586">
        <v>3422400</v>
      </c>
      <c r="S33" s="587"/>
      <c r="T33" s="587"/>
      <c r="U33" s="587"/>
      <c r="V33" s="587"/>
      <c r="W33" s="587"/>
      <c r="X33" s="587"/>
      <c r="Y33" s="588"/>
      <c r="Z33" s="639">
        <v>14.9</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302</v>
      </c>
      <c r="CE33" s="620"/>
      <c r="CF33" s="620"/>
      <c r="CG33" s="620"/>
      <c r="CH33" s="620"/>
      <c r="CI33" s="620"/>
      <c r="CJ33" s="620"/>
      <c r="CK33" s="620"/>
      <c r="CL33" s="620"/>
      <c r="CM33" s="620"/>
      <c r="CN33" s="620"/>
      <c r="CO33" s="620"/>
      <c r="CP33" s="620"/>
      <c r="CQ33" s="621"/>
      <c r="CR33" s="586">
        <v>8425250</v>
      </c>
      <c r="CS33" s="605"/>
      <c r="CT33" s="605"/>
      <c r="CU33" s="605"/>
      <c r="CV33" s="605"/>
      <c r="CW33" s="605"/>
      <c r="CX33" s="605"/>
      <c r="CY33" s="606"/>
      <c r="CZ33" s="589">
        <v>38</v>
      </c>
      <c r="DA33" s="607"/>
      <c r="DB33" s="607"/>
      <c r="DC33" s="608"/>
      <c r="DD33" s="592">
        <v>6606356</v>
      </c>
      <c r="DE33" s="605"/>
      <c r="DF33" s="605"/>
      <c r="DG33" s="605"/>
      <c r="DH33" s="605"/>
      <c r="DI33" s="605"/>
      <c r="DJ33" s="605"/>
      <c r="DK33" s="606"/>
      <c r="DL33" s="592">
        <v>4970790</v>
      </c>
      <c r="DM33" s="605"/>
      <c r="DN33" s="605"/>
      <c r="DO33" s="605"/>
      <c r="DP33" s="605"/>
      <c r="DQ33" s="605"/>
      <c r="DR33" s="605"/>
      <c r="DS33" s="605"/>
      <c r="DT33" s="605"/>
      <c r="DU33" s="605"/>
      <c r="DV33" s="606"/>
      <c r="DW33" s="609">
        <v>34.700000000000003</v>
      </c>
      <c r="DX33" s="610"/>
      <c r="DY33" s="610"/>
      <c r="DZ33" s="610"/>
      <c r="EA33" s="610"/>
      <c r="EB33" s="610"/>
      <c r="EC33" s="611"/>
    </row>
    <row r="34" spans="2:133" ht="11.25" customHeight="1" x14ac:dyDescent="0.15">
      <c r="B34" s="583" t="s">
        <v>303</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304</v>
      </c>
      <c r="AR34" s="647"/>
      <c r="AS34" s="647"/>
      <c r="AT34" s="647"/>
      <c r="AU34" s="647"/>
      <c r="AV34" s="647"/>
      <c r="AW34" s="647"/>
      <c r="AX34" s="647"/>
      <c r="AY34" s="647"/>
      <c r="AZ34" s="647"/>
      <c r="BA34" s="647"/>
      <c r="BB34" s="647"/>
      <c r="BC34" s="647"/>
      <c r="BD34" s="647"/>
      <c r="BE34" s="647"/>
      <c r="BF34" s="648"/>
      <c r="BG34" s="646" t="s">
        <v>305</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306</v>
      </c>
      <c r="CE34" s="620"/>
      <c r="CF34" s="620"/>
      <c r="CG34" s="620"/>
      <c r="CH34" s="620"/>
      <c r="CI34" s="620"/>
      <c r="CJ34" s="620"/>
      <c r="CK34" s="620"/>
      <c r="CL34" s="620"/>
      <c r="CM34" s="620"/>
      <c r="CN34" s="620"/>
      <c r="CO34" s="620"/>
      <c r="CP34" s="620"/>
      <c r="CQ34" s="621"/>
      <c r="CR34" s="586">
        <v>2978749</v>
      </c>
      <c r="CS34" s="587"/>
      <c r="CT34" s="587"/>
      <c r="CU34" s="587"/>
      <c r="CV34" s="587"/>
      <c r="CW34" s="587"/>
      <c r="CX34" s="587"/>
      <c r="CY34" s="588"/>
      <c r="CZ34" s="589">
        <v>13.4</v>
      </c>
      <c r="DA34" s="607"/>
      <c r="DB34" s="607"/>
      <c r="DC34" s="608"/>
      <c r="DD34" s="592">
        <v>2093866</v>
      </c>
      <c r="DE34" s="587"/>
      <c r="DF34" s="587"/>
      <c r="DG34" s="587"/>
      <c r="DH34" s="587"/>
      <c r="DI34" s="587"/>
      <c r="DJ34" s="587"/>
      <c r="DK34" s="588"/>
      <c r="DL34" s="592">
        <v>2050138</v>
      </c>
      <c r="DM34" s="587"/>
      <c r="DN34" s="587"/>
      <c r="DO34" s="587"/>
      <c r="DP34" s="587"/>
      <c r="DQ34" s="587"/>
      <c r="DR34" s="587"/>
      <c r="DS34" s="587"/>
      <c r="DT34" s="587"/>
      <c r="DU34" s="587"/>
      <c r="DV34" s="588"/>
      <c r="DW34" s="609">
        <v>14.3</v>
      </c>
      <c r="DX34" s="610"/>
      <c r="DY34" s="610"/>
      <c r="DZ34" s="610"/>
      <c r="EA34" s="610"/>
      <c r="EB34" s="610"/>
      <c r="EC34" s="611"/>
    </row>
    <row r="35" spans="2:133" ht="11.25" customHeight="1" x14ac:dyDescent="0.15">
      <c r="B35" s="583" t="s">
        <v>307</v>
      </c>
      <c r="C35" s="584"/>
      <c r="D35" s="584"/>
      <c r="E35" s="584"/>
      <c r="F35" s="584"/>
      <c r="G35" s="584"/>
      <c r="H35" s="584"/>
      <c r="I35" s="584"/>
      <c r="J35" s="584"/>
      <c r="K35" s="584"/>
      <c r="L35" s="584"/>
      <c r="M35" s="584"/>
      <c r="N35" s="584"/>
      <c r="O35" s="584"/>
      <c r="P35" s="584"/>
      <c r="Q35" s="585"/>
      <c r="R35" s="586">
        <v>824200</v>
      </c>
      <c r="S35" s="587"/>
      <c r="T35" s="587"/>
      <c r="U35" s="587"/>
      <c r="V35" s="587"/>
      <c r="W35" s="587"/>
      <c r="X35" s="587"/>
      <c r="Y35" s="588"/>
      <c r="Z35" s="639">
        <v>3.6</v>
      </c>
      <c r="AA35" s="639"/>
      <c r="AB35" s="639"/>
      <c r="AC35" s="639"/>
      <c r="AD35" s="640" t="s">
        <v>113</v>
      </c>
      <c r="AE35" s="640"/>
      <c r="AF35" s="640"/>
      <c r="AG35" s="640"/>
      <c r="AH35" s="640"/>
      <c r="AI35" s="640"/>
      <c r="AJ35" s="640"/>
      <c r="AK35" s="640"/>
      <c r="AL35" s="609" t="s">
        <v>113</v>
      </c>
      <c r="AM35" s="641"/>
      <c r="AN35" s="641"/>
      <c r="AO35" s="642"/>
      <c r="AP35" s="186"/>
      <c r="AQ35" s="643" t="s">
        <v>308</v>
      </c>
      <c r="AR35" s="644"/>
      <c r="AS35" s="644"/>
      <c r="AT35" s="644"/>
      <c r="AU35" s="644"/>
      <c r="AV35" s="644"/>
      <c r="AW35" s="644"/>
      <c r="AX35" s="644"/>
      <c r="AY35" s="645"/>
      <c r="AZ35" s="636">
        <v>2972745</v>
      </c>
      <c r="BA35" s="637"/>
      <c r="BB35" s="637"/>
      <c r="BC35" s="637"/>
      <c r="BD35" s="637"/>
      <c r="BE35" s="637"/>
      <c r="BF35" s="638"/>
      <c r="BG35" s="643" t="s">
        <v>309</v>
      </c>
      <c r="BH35" s="644"/>
      <c r="BI35" s="644"/>
      <c r="BJ35" s="644"/>
      <c r="BK35" s="644"/>
      <c r="BL35" s="644"/>
      <c r="BM35" s="644"/>
      <c r="BN35" s="644"/>
      <c r="BO35" s="644"/>
      <c r="BP35" s="644"/>
      <c r="BQ35" s="644"/>
      <c r="BR35" s="644"/>
      <c r="BS35" s="644"/>
      <c r="BT35" s="644"/>
      <c r="BU35" s="645"/>
      <c r="BV35" s="636">
        <v>471930</v>
      </c>
      <c r="BW35" s="637"/>
      <c r="BX35" s="637"/>
      <c r="BY35" s="637"/>
      <c r="BZ35" s="637"/>
      <c r="CA35" s="637"/>
      <c r="CB35" s="638"/>
      <c r="CD35" s="623" t="s">
        <v>310</v>
      </c>
      <c r="CE35" s="620"/>
      <c r="CF35" s="620"/>
      <c r="CG35" s="620"/>
      <c r="CH35" s="620"/>
      <c r="CI35" s="620"/>
      <c r="CJ35" s="620"/>
      <c r="CK35" s="620"/>
      <c r="CL35" s="620"/>
      <c r="CM35" s="620"/>
      <c r="CN35" s="620"/>
      <c r="CO35" s="620"/>
      <c r="CP35" s="620"/>
      <c r="CQ35" s="621"/>
      <c r="CR35" s="586">
        <v>128624</v>
      </c>
      <c r="CS35" s="605"/>
      <c r="CT35" s="605"/>
      <c r="CU35" s="605"/>
      <c r="CV35" s="605"/>
      <c r="CW35" s="605"/>
      <c r="CX35" s="605"/>
      <c r="CY35" s="606"/>
      <c r="CZ35" s="589">
        <v>0.6</v>
      </c>
      <c r="DA35" s="607"/>
      <c r="DB35" s="607"/>
      <c r="DC35" s="608"/>
      <c r="DD35" s="592">
        <v>120599</v>
      </c>
      <c r="DE35" s="605"/>
      <c r="DF35" s="605"/>
      <c r="DG35" s="605"/>
      <c r="DH35" s="605"/>
      <c r="DI35" s="605"/>
      <c r="DJ35" s="605"/>
      <c r="DK35" s="606"/>
      <c r="DL35" s="592">
        <v>118822</v>
      </c>
      <c r="DM35" s="605"/>
      <c r="DN35" s="605"/>
      <c r="DO35" s="605"/>
      <c r="DP35" s="605"/>
      <c r="DQ35" s="605"/>
      <c r="DR35" s="605"/>
      <c r="DS35" s="605"/>
      <c r="DT35" s="605"/>
      <c r="DU35" s="605"/>
      <c r="DV35" s="606"/>
      <c r="DW35" s="609">
        <v>0.8</v>
      </c>
      <c r="DX35" s="610"/>
      <c r="DY35" s="610"/>
      <c r="DZ35" s="610"/>
      <c r="EA35" s="610"/>
      <c r="EB35" s="610"/>
      <c r="EC35" s="611"/>
    </row>
    <row r="36" spans="2:133" ht="11.25" customHeight="1" x14ac:dyDescent="0.15">
      <c r="B36" s="567" t="s">
        <v>311</v>
      </c>
      <c r="C36" s="568"/>
      <c r="D36" s="568"/>
      <c r="E36" s="568"/>
      <c r="F36" s="568"/>
      <c r="G36" s="568"/>
      <c r="H36" s="568"/>
      <c r="I36" s="568"/>
      <c r="J36" s="568"/>
      <c r="K36" s="568"/>
      <c r="L36" s="568"/>
      <c r="M36" s="568"/>
      <c r="N36" s="568"/>
      <c r="O36" s="568"/>
      <c r="P36" s="568"/>
      <c r="Q36" s="569"/>
      <c r="R36" s="570">
        <v>22923236</v>
      </c>
      <c r="S36" s="627"/>
      <c r="T36" s="627"/>
      <c r="U36" s="627"/>
      <c r="V36" s="627"/>
      <c r="W36" s="627"/>
      <c r="X36" s="627"/>
      <c r="Y36" s="630"/>
      <c r="Z36" s="631">
        <v>100</v>
      </c>
      <c r="AA36" s="631"/>
      <c r="AB36" s="631"/>
      <c r="AC36" s="631"/>
      <c r="AD36" s="632">
        <v>13492635</v>
      </c>
      <c r="AE36" s="632"/>
      <c r="AF36" s="632"/>
      <c r="AG36" s="632"/>
      <c r="AH36" s="632"/>
      <c r="AI36" s="632"/>
      <c r="AJ36" s="632"/>
      <c r="AK36" s="632"/>
      <c r="AL36" s="633">
        <v>100</v>
      </c>
      <c r="AM36" s="634"/>
      <c r="AN36" s="634"/>
      <c r="AO36" s="635"/>
      <c r="AQ36" s="612" t="s">
        <v>312</v>
      </c>
      <c r="AR36" s="613"/>
      <c r="AS36" s="613"/>
      <c r="AT36" s="613"/>
      <c r="AU36" s="613"/>
      <c r="AV36" s="613"/>
      <c r="AW36" s="613"/>
      <c r="AX36" s="613"/>
      <c r="AY36" s="614"/>
      <c r="AZ36" s="586">
        <v>974038</v>
      </c>
      <c r="BA36" s="587"/>
      <c r="BB36" s="587"/>
      <c r="BC36" s="587"/>
      <c r="BD36" s="605"/>
      <c r="BE36" s="605"/>
      <c r="BF36" s="615"/>
      <c r="BG36" s="623" t="s">
        <v>313</v>
      </c>
      <c r="BH36" s="620"/>
      <c r="BI36" s="620"/>
      <c r="BJ36" s="620"/>
      <c r="BK36" s="620"/>
      <c r="BL36" s="620"/>
      <c r="BM36" s="620"/>
      <c r="BN36" s="620"/>
      <c r="BO36" s="620"/>
      <c r="BP36" s="620"/>
      <c r="BQ36" s="620"/>
      <c r="BR36" s="620"/>
      <c r="BS36" s="620"/>
      <c r="BT36" s="620"/>
      <c r="BU36" s="621"/>
      <c r="BV36" s="586">
        <v>342001</v>
      </c>
      <c r="BW36" s="587"/>
      <c r="BX36" s="587"/>
      <c r="BY36" s="587"/>
      <c r="BZ36" s="587"/>
      <c r="CA36" s="587"/>
      <c r="CB36" s="622"/>
      <c r="CD36" s="623" t="s">
        <v>314</v>
      </c>
      <c r="CE36" s="620"/>
      <c r="CF36" s="620"/>
      <c r="CG36" s="620"/>
      <c r="CH36" s="620"/>
      <c r="CI36" s="620"/>
      <c r="CJ36" s="620"/>
      <c r="CK36" s="620"/>
      <c r="CL36" s="620"/>
      <c r="CM36" s="620"/>
      <c r="CN36" s="620"/>
      <c r="CO36" s="620"/>
      <c r="CP36" s="620"/>
      <c r="CQ36" s="621"/>
      <c r="CR36" s="586">
        <v>1644913</v>
      </c>
      <c r="CS36" s="587"/>
      <c r="CT36" s="587"/>
      <c r="CU36" s="587"/>
      <c r="CV36" s="587"/>
      <c r="CW36" s="587"/>
      <c r="CX36" s="587"/>
      <c r="CY36" s="588"/>
      <c r="CZ36" s="589">
        <v>7.4</v>
      </c>
      <c r="DA36" s="607"/>
      <c r="DB36" s="607"/>
      <c r="DC36" s="608"/>
      <c r="DD36" s="592">
        <v>1118125</v>
      </c>
      <c r="DE36" s="587"/>
      <c r="DF36" s="587"/>
      <c r="DG36" s="587"/>
      <c r="DH36" s="587"/>
      <c r="DI36" s="587"/>
      <c r="DJ36" s="587"/>
      <c r="DK36" s="588"/>
      <c r="DL36" s="592">
        <v>867952</v>
      </c>
      <c r="DM36" s="587"/>
      <c r="DN36" s="587"/>
      <c r="DO36" s="587"/>
      <c r="DP36" s="587"/>
      <c r="DQ36" s="587"/>
      <c r="DR36" s="587"/>
      <c r="DS36" s="587"/>
      <c r="DT36" s="587"/>
      <c r="DU36" s="587"/>
      <c r="DV36" s="588"/>
      <c r="DW36" s="609">
        <v>6.1</v>
      </c>
      <c r="DX36" s="610"/>
      <c r="DY36" s="610"/>
      <c r="DZ36" s="610"/>
      <c r="EA36" s="610"/>
      <c r="EB36" s="610"/>
      <c r="EC36" s="611"/>
    </row>
    <row r="37" spans="2:133" ht="11.25" customHeight="1" x14ac:dyDescent="0.15">
      <c r="AQ37" s="612" t="s">
        <v>315</v>
      </c>
      <c r="AR37" s="613"/>
      <c r="AS37" s="613"/>
      <c r="AT37" s="613"/>
      <c r="AU37" s="613"/>
      <c r="AV37" s="613"/>
      <c r="AW37" s="613"/>
      <c r="AX37" s="613"/>
      <c r="AY37" s="614"/>
      <c r="AZ37" s="586">
        <v>476993</v>
      </c>
      <c r="BA37" s="587"/>
      <c r="BB37" s="587"/>
      <c r="BC37" s="587"/>
      <c r="BD37" s="605"/>
      <c r="BE37" s="605"/>
      <c r="BF37" s="615"/>
      <c r="BG37" s="623" t="s">
        <v>316</v>
      </c>
      <c r="BH37" s="620"/>
      <c r="BI37" s="620"/>
      <c r="BJ37" s="620"/>
      <c r="BK37" s="620"/>
      <c r="BL37" s="620"/>
      <c r="BM37" s="620"/>
      <c r="BN37" s="620"/>
      <c r="BO37" s="620"/>
      <c r="BP37" s="620"/>
      <c r="BQ37" s="620"/>
      <c r="BR37" s="620"/>
      <c r="BS37" s="620"/>
      <c r="BT37" s="620"/>
      <c r="BU37" s="621"/>
      <c r="BV37" s="586">
        <v>4610</v>
      </c>
      <c r="BW37" s="587"/>
      <c r="BX37" s="587"/>
      <c r="BY37" s="587"/>
      <c r="BZ37" s="587"/>
      <c r="CA37" s="587"/>
      <c r="CB37" s="622"/>
      <c r="CD37" s="623" t="s">
        <v>317</v>
      </c>
      <c r="CE37" s="620"/>
      <c r="CF37" s="620"/>
      <c r="CG37" s="620"/>
      <c r="CH37" s="620"/>
      <c r="CI37" s="620"/>
      <c r="CJ37" s="620"/>
      <c r="CK37" s="620"/>
      <c r="CL37" s="620"/>
      <c r="CM37" s="620"/>
      <c r="CN37" s="620"/>
      <c r="CO37" s="620"/>
      <c r="CP37" s="620"/>
      <c r="CQ37" s="621"/>
      <c r="CR37" s="586">
        <v>251183</v>
      </c>
      <c r="CS37" s="605"/>
      <c r="CT37" s="605"/>
      <c r="CU37" s="605"/>
      <c r="CV37" s="605"/>
      <c r="CW37" s="605"/>
      <c r="CX37" s="605"/>
      <c r="CY37" s="606"/>
      <c r="CZ37" s="589">
        <v>1.1000000000000001</v>
      </c>
      <c r="DA37" s="607"/>
      <c r="DB37" s="607"/>
      <c r="DC37" s="608"/>
      <c r="DD37" s="592">
        <v>251183</v>
      </c>
      <c r="DE37" s="605"/>
      <c r="DF37" s="605"/>
      <c r="DG37" s="605"/>
      <c r="DH37" s="605"/>
      <c r="DI37" s="605"/>
      <c r="DJ37" s="605"/>
      <c r="DK37" s="606"/>
      <c r="DL37" s="592">
        <v>250882</v>
      </c>
      <c r="DM37" s="605"/>
      <c r="DN37" s="605"/>
      <c r="DO37" s="605"/>
      <c r="DP37" s="605"/>
      <c r="DQ37" s="605"/>
      <c r="DR37" s="605"/>
      <c r="DS37" s="605"/>
      <c r="DT37" s="605"/>
      <c r="DU37" s="605"/>
      <c r="DV37" s="606"/>
      <c r="DW37" s="609">
        <v>1.8</v>
      </c>
      <c r="DX37" s="610"/>
      <c r="DY37" s="610"/>
      <c r="DZ37" s="610"/>
      <c r="EA37" s="610"/>
      <c r="EB37" s="610"/>
      <c r="EC37" s="611"/>
    </row>
    <row r="38" spans="2:133" ht="11.25" customHeight="1" x14ac:dyDescent="0.15">
      <c r="AQ38" s="612" t="s">
        <v>318</v>
      </c>
      <c r="AR38" s="613"/>
      <c r="AS38" s="613"/>
      <c r="AT38" s="613"/>
      <c r="AU38" s="613"/>
      <c r="AV38" s="613"/>
      <c r="AW38" s="613"/>
      <c r="AX38" s="613"/>
      <c r="AY38" s="614"/>
      <c r="AZ38" s="586">
        <v>1331</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7489</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2971414</v>
      </c>
      <c r="CS38" s="587"/>
      <c r="CT38" s="587"/>
      <c r="CU38" s="587"/>
      <c r="CV38" s="587"/>
      <c r="CW38" s="587"/>
      <c r="CX38" s="587"/>
      <c r="CY38" s="588"/>
      <c r="CZ38" s="589">
        <v>13.4</v>
      </c>
      <c r="DA38" s="607"/>
      <c r="DB38" s="607"/>
      <c r="DC38" s="608"/>
      <c r="DD38" s="592">
        <v>2802193</v>
      </c>
      <c r="DE38" s="587"/>
      <c r="DF38" s="587"/>
      <c r="DG38" s="587"/>
      <c r="DH38" s="587"/>
      <c r="DI38" s="587"/>
      <c r="DJ38" s="587"/>
      <c r="DK38" s="588"/>
      <c r="DL38" s="592">
        <v>1933878</v>
      </c>
      <c r="DM38" s="587"/>
      <c r="DN38" s="587"/>
      <c r="DO38" s="587"/>
      <c r="DP38" s="587"/>
      <c r="DQ38" s="587"/>
      <c r="DR38" s="587"/>
      <c r="DS38" s="587"/>
      <c r="DT38" s="587"/>
      <c r="DU38" s="587"/>
      <c r="DV38" s="588"/>
      <c r="DW38" s="609">
        <v>13.5</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322</v>
      </c>
      <c r="BA39" s="587"/>
      <c r="BB39" s="587"/>
      <c r="BC39" s="587"/>
      <c r="BD39" s="605"/>
      <c r="BE39" s="605"/>
      <c r="BF39" s="615"/>
      <c r="BG39" s="616" t="s">
        <v>323</v>
      </c>
      <c r="BH39" s="617"/>
      <c r="BI39" s="617"/>
      <c r="BJ39" s="617"/>
      <c r="BK39" s="617"/>
      <c r="BL39" s="187"/>
      <c r="BM39" s="620" t="s">
        <v>324</v>
      </c>
      <c r="BN39" s="620"/>
      <c r="BO39" s="620"/>
      <c r="BP39" s="620"/>
      <c r="BQ39" s="620"/>
      <c r="BR39" s="620"/>
      <c r="BS39" s="620"/>
      <c r="BT39" s="620"/>
      <c r="BU39" s="621"/>
      <c r="BV39" s="586">
        <v>100</v>
      </c>
      <c r="BW39" s="587"/>
      <c r="BX39" s="587"/>
      <c r="BY39" s="587"/>
      <c r="BZ39" s="587"/>
      <c r="CA39" s="587"/>
      <c r="CB39" s="622"/>
      <c r="CD39" s="623" t="s">
        <v>325</v>
      </c>
      <c r="CE39" s="620"/>
      <c r="CF39" s="620"/>
      <c r="CG39" s="620"/>
      <c r="CH39" s="620"/>
      <c r="CI39" s="620"/>
      <c r="CJ39" s="620"/>
      <c r="CK39" s="620"/>
      <c r="CL39" s="620"/>
      <c r="CM39" s="620"/>
      <c r="CN39" s="620"/>
      <c r="CO39" s="620"/>
      <c r="CP39" s="620"/>
      <c r="CQ39" s="621"/>
      <c r="CR39" s="586">
        <v>698058</v>
      </c>
      <c r="CS39" s="605"/>
      <c r="CT39" s="605"/>
      <c r="CU39" s="605"/>
      <c r="CV39" s="605"/>
      <c r="CW39" s="605"/>
      <c r="CX39" s="605"/>
      <c r="CY39" s="606"/>
      <c r="CZ39" s="589">
        <v>3.1</v>
      </c>
      <c r="DA39" s="607"/>
      <c r="DB39" s="607"/>
      <c r="DC39" s="608"/>
      <c r="DD39" s="592">
        <v>469087</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326</v>
      </c>
      <c r="AR40" s="613"/>
      <c r="AS40" s="613"/>
      <c r="AT40" s="613"/>
      <c r="AU40" s="613"/>
      <c r="AV40" s="613"/>
      <c r="AW40" s="613"/>
      <c r="AX40" s="613"/>
      <c r="AY40" s="614"/>
      <c r="AZ40" s="586">
        <v>281071</v>
      </c>
      <c r="BA40" s="587"/>
      <c r="BB40" s="587"/>
      <c r="BC40" s="587"/>
      <c r="BD40" s="605"/>
      <c r="BE40" s="605"/>
      <c r="BF40" s="615"/>
      <c r="BG40" s="616"/>
      <c r="BH40" s="617"/>
      <c r="BI40" s="617"/>
      <c r="BJ40" s="617"/>
      <c r="BK40" s="617"/>
      <c r="BL40" s="187"/>
      <c r="BM40" s="620" t="s">
        <v>327</v>
      </c>
      <c r="BN40" s="620"/>
      <c r="BO40" s="620"/>
      <c r="BP40" s="620"/>
      <c r="BQ40" s="620"/>
      <c r="BR40" s="620"/>
      <c r="BS40" s="620"/>
      <c r="BT40" s="620"/>
      <c r="BU40" s="621"/>
      <c r="BV40" s="586">
        <v>96</v>
      </c>
      <c r="BW40" s="587"/>
      <c r="BX40" s="587"/>
      <c r="BY40" s="587"/>
      <c r="BZ40" s="587"/>
      <c r="CA40" s="587"/>
      <c r="CB40" s="622"/>
      <c r="CD40" s="623" t="s">
        <v>328</v>
      </c>
      <c r="CE40" s="620"/>
      <c r="CF40" s="620"/>
      <c r="CG40" s="620"/>
      <c r="CH40" s="620"/>
      <c r="CI40" s="620"/>
      <c r="CJ40" s="620"/>
      <c r="CK40" s="620"/>
      <c r="CL40" s="620"/>
      <c r="CM40" s="620"/>
      <c r="CN40" s="620"/>
      <c r="CO40" s="620"/>
      <c r="CP40" s="620"/>
      <c r="CQ40" s="621"/>
      <c r="CR40" s="586">
        <v>3492</v>
      </c>
      <c r="CS40" s="587"/>
      <c r="CT40" s="587"/>
      <c r="CU40" s="587"/>
      <c r="CV40" s="587"/>
      <c r="CW40" s="587"/>
      <c r="CX40" s="587"/>
      <c r="CY40" s="588"/>
      <c r="CZ40" s="589">
        <v>0</v>
      </c>
      <c r="DA40" s="607"/>
      <c r="DB40" s="607"/>
      <c r="DC40" s="608"/>
      <c r="DD40" s="592">
        <v>2486</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329</v>
      </c>
      <c r="AR41" s="625"/>
      <c r="AS41" s="625"/>
      <c r="AT41" s="625"/>
      <c r="AU41" s="625"/>
      <c r="AV41" s="625"/>
      <c r="AW41" s="625"/>
      <c r="AX41" s="625"/>
      <c r="AY41" s="626"/>
      <c r="AZ41" s="570">
        <v>1239312</v>
      </c>
      <c r="BA41" s="627"/>
      <c r="BB41" s="627"/>
      <c r="BC41" s="627"/>
      <c r="BD41" s="571"/>
      <c r="BE41" s="571"/>
      <c r="BF41" s="628"/>
      <c r="BG41" s="618"/>
      <c r="BH41" s="619"/>
      <c r="BI41" s="619"/>
      <c r="BJ41" s="619"/>
      <c r="BK41" s="619"/>
      <c r="BL41" s="189"/>
      <c r="BM41" s="625" t="s">
        <v>330</v>
      </c>
      <c r="BN41" s="625"/>
      <c r="BO41" s="625"/>
      <c r="BP41" s="625"/>
      <c r="BQ41" s="625"/>
      <c r="BR41" s="625"/>
      <c r="BS41" s="625"/>
      <c r="BT41" s="625"/>
      <c r="BU41" s="626"/>
      <c r="BV41" s="570">
        <v>344</v>
      </c>
      <c r="BW41" s="627"/>
      <c r="BX41" s="627"/>
      <c r="BY41" s="627"/>
      <c r="BZ41" s="627"/>
      <c r="CA41" s="627"/>
      <c r="CB41" s="629"/>
      <c r="CD41" s="623" t="s">
        <v>331</v>
      </c>
      <c r="CE41" s="620"/>
      <c r="CF41" s="620"/>
      <c r="CG41" s="620"/>
      <c r="CH41" s="620"/>
      <c r="CI41" s="620"/>
      <c r="CJ41" s="620"/>
      <c r="CK41" s="620"/>
      <c r="CL41" s="620"/>
      <c r="CM41" s="620"/>
      <c r="CN41" s="620"/>
      <c r="CO41" s="620"/>
      <c r="CP41" s="620"/>
      <c r="CQ41" s="621"/>
      <c r="CR41" s="586" t="s">
        <v>332</v>
      </c>
      <c r="CS41" s="605"/>
      <c r="CT41" s="605"/>
      <c r="CU41" s="605"/>
      <c r="CV41" s="605"/>
      <c r="CW41" s="605"/>
      <c r="CX41" s="605"/>
      <c r="CY41" s="606"/>
      <c r="CZ41" s="589" t="s">
        <v>332</v>
      </c>
      <c r="DA41" s="607"/>
      <c r="DB41" s="607"/>
      <c r="DC41" s="608"/>
      <c r="DD41" s="592" t="s">
        <v>332</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333</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334</v>
      </c>
      <c r="CE42" s="584"/>
      <c r="CF42" s="584"/>
      <c r="CG42" s="584"/>
      <c r="CH42" s="584"/>
      <c r="CI42" s="584"/>
      <c r="CJ42" s="584"/>
      <c r="CK42" s="584"/>
      <c r="CL42" s="584"/>
      <c r="CM42" s="584"/>
      <c r="CN42" s="584"/>
      <c r="CO42" s="584"/>
      <c r="CP42" s="584"/>
      <c r="CQ42" s="585"/>
      <c r="CR42" s="586">
        <v>3768822</v>
      </c>
      <c r="CS42" s="587"/>
      <c r="CT42" s="587"/>
      <c r="CU42" s="587"/>
      <c r="CV42" s="587"/>
      <c r="CW42" s="587"/>
      <c r="CX42" s="587"/>
      <c r="CY42" s="588"/>
      <c r="CZ42" s="589">
        <v>17</v>
      </c>
      <c r="DA42" s="590"/>
      <c r="DB42" s="590"/>
      <c r="DC42" s="591"/>
      <c r="DD42" s="592">
        <v>521542</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335</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336</v>
      </c>
      <c r="CE43" s="584"/>
      <c r="CF43" s="584"/>
      <c r="CG43" s="584"/>
      <c r="CH43" s="584"/>
      <c r="CI43" s="584"/>
      <c r="CJ43" s="584"/>
      <c r="CK43" s="584"/>
      <c r="CL43" s="584"/>
      <c r="CM43" s="584"/>
      <c r="CN43" s="584"/>
      <c r="CO43" s="584"/>
      <c r="CP43" s="584"/>
      <c r="CQ43" s="585"/>
      <c r="CR43" s="586">
        <v>2838</v>
      </c>
      <c r="CS43" s="605"/>
      <c r="CT43" s="605"/>
      <c r="CU43" s="605"/>
      <c r="CV43" s="605"/>
      <c r="CW43" s="605"/>
      <c r="CX43" s="605"/>
      <c r="CY43" s="606"/>
      <c r="CZ43" s="589">
        <v>0</v>
      </c>
      <c r="DA43" s="607"/>
      <c r="DB43" s="607"/>
      <c r="DC43" s="608"/>
      <c r="DD43" s="592">
        <v>1356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288</v>
      </c>
      <c r="CE44" s="600"/>
      <c r="CF44" s="583" t="s">
        <v>338</v>
      </c>
      <c r="CG44" s="584"/>
      <c r="CH44" s="584"/>
      <c r="CI44" s="584"/>
      <c r="CJ44" s="584"/>
      <c r="CK44" s="584"/>
      <c r="CL44" s="584"/>
      <c r="CM44" s="584"/>
      <c r="CN44" s="584"/>
      <c r="CO44" s="584"/>
      <c r="CP44" s="584"/>
      <c r="CQ44" s="585"/>
      <c r="CR44" s="586">
        <v>3628744</v>
      </c>
      <c r="CS44" s="587"/>
      <c r="CT44" s="587"/>
      <c r="CU44" s="587"/>
      <c r="CV44" s="587"/>
      <c r="CW44" s="587"/>
      <c r="CX44" s="587"/>
      <c r="CY44" s="588"/>
      <c r="CZ44" s="589">
        <v>16.399999999999999</v>
      </c>
      <c r="DA44" s="590"/>
      <c r="DB44" s="590"/>
      <c r="DC44" s="591"/>
      <c r="DD44" s="592">
        <v>484693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935024</v>
      </c>
      <c r="CS45" s="605"/>
      <c r="CT45" s="605"/>
      <c r="CU45" s="605"/>
      <c r="CV45" s="605"/>
      <c r="CW45" s="605"/>
      <c r="CX45" s="605"/>
      <c r="CY45" s="606"/>
      <c r="CZ45" s="589">
        <v>4.2</v>
      </c>
      <c r="DA45" s="607"/>
      <c r="DB45" s="607"/>
      <c r="DC45" s="608"/>
      <c r="DD45" s="592">
        <v>54682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2681658</v>
      </c>
      <c r="CS46" s="587"/>
      <c r="CT46" s="587"/>
      <c r="CU46" s="587"/>
      <c r="CV46" s="587"/>
      <c r="CW46" s="587"/>
      <c r="CX46" s="587"/>
      <c r="CY46" s="588"/>
      <c r="CZ46" s="589">
        <v>12.1</v>
      </c>
      <c r="DA46" s="590"/>
      <c r="DB46" s="590"/>
      <c r="DC46" s="591"/>
      <c r="DD46" s="592">
        <v>428985</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140078</v>
      </c>
      <c r="CS47" s="605"/>
      <c r="CT47" s="605"/>
      <c r="CU47" s="605"/>
      <c r="CV47" s="605"/>
      <c r="CW47" s="605"/>
      <c r="CX47" s="605"/>
      <c r="CY47" s="606"/>
      <c r="CZ47" s="589">
        <v>0.6</v>
      </c>
      <c r="DA47" s="607"/>
      <c r="DB47" s="607"/>
      <c r="DC47" s="608"/>
      <c r="DD47" s="592">
        <v>36849</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22187595</v>
      </c>
      <c r="CS49" s="571"/>
      <c r="CT49" s="571"/>
      <c r="CU49" s="571"/>
      <c r="CV49" s="571"/>
      <c r="CW49" s="571"/>
      <c r="CX49" s="571"/>
      <c r="CY49" s="572"/>
      <c r="CZ49" s="573">
        <v>100</v>
      </c>
      <c r="DA49" s="574"/>
      <c r="DB49" s="574"/>
      <c r="DC49" s="575"/>
      <c r="DD49" s="576">
        <v>15172456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23085</v>
      </c>
      <c r="R7" s="1099"/>
      <c r="S7" s="1099"/>
      <c r="T7" s="1099"/>
      <c r="U7" s="1099"/>
      <c r="V7" s="1099">
        <v>22349</v>
      </c>
      <c r="W7" s="1099"/>
      <c r="X7" s="1099"/>
      <c r="Y7" s="1099"/>
      <c r="Z7" s="1099"/>
      <c r="AA7" s="1099">
        <v>736</v>
      </c>
      <c r="AB7" s="1099"/>
      <c r="AC7" s="1099"/>
      <c r="AD7" s="1099"/>
      <c r="AE7" s="1100"/>
      <c r="AF7" s="1101">
        <v>538</v>
      </c>
      <c r="AG7" s="1102"/>
      <c r="AH7" s="1102"/>
      <c r="AI7" s="1102"/>
      <c r="AJ7" s="1103"/>
      <c r="AK7" s="1085">
        <v>302</v>
      </c>
      <c r="AL7" s="1086"/>
      <c r="AM7" s="1086"/>
      <c r="AN7" s="1086"/>
      <c r="AO7" s="1086"/>
      <c r="AP7" s="1086">
        <v>35136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546</v>
      </c>
      <c r="BT7" s="1090"/>
      <c r="BU7" s="1090"/>
      <c r="BV7" s="1090"/>
      <c r="BW7" s="1090"/>
      <c r="BX7" s="1090"/>
      <c r="BY7" s="1090"/>
      <c r="BZ7" s="1090"/>
      <c r="CA7" s="1090"/>
      <c r="CB7" s="1090"/>
      <c r="CC7" s="1090"/>
      <c r="CD7" s="1090"/>
      <c r="CE7" s="1090"/>
      <c r="CF7" s="1090"/>
      <c r="CG7" s="1091"/>
      <c r="CH7" s="1082">
        <v>21</v>
      </c>
      <c r="CI7" s="1083"/>
      <c r="CJ7" s="1083"/>
      <c r="CK7" s="1083"/>
      <c r="CL7" s="1084"/>
      <c r="CM7" s="1082">
        <v>293</v>
      </c>
      <c r="CN7" s="1083"/>
      <c r="CO7" s="1083"/>
      <c r="CP7" s="1083"/>
      <c r="CQ7" s="1084"/>
      <c r="CR7" s="1082">
        <v>80</v>
      </c>
      <c r="CS7" s="1083"/>
      <c r="CT7" s="1083"/>
      <c r="CU7" s="1083"/>
      <c r="CV7" s="1084"/>
      <c r="CW7" s="1082">
        <v>2</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x14ac:dyDescent="0.15">
      <c r="A8" s="212">
        <v>2</v>
      </c>
      <c r="B8" s="1031" t="s">
        <v>367</v>
      </c>
      <c r="C8" s="1032"/>
      <c r="D8" s="1032"/>
      <c r="E8" s="1032"/>
      <c r="F8" s="1032"/>
      <c r="G8" s="1032"/>
      <c r="H8" s="1032"/>
      <c r="I8" s="1032"/>
      <c r="J8" s="1032"/>
      <c r="K8" s="1032"/>
      <c r="L8" s="1032"/>
      <c r="M8" s="1032"/>
      <c r="N8" s="1032"/>
      <c r="O8" s="1032"/>
      <c r="P8" s="1033"/>
      <c r="Q8" s="1037">
        <v>9</v>
      </c>
      <c r="R8" s="1038"/>
      <c r="S8" s="1038"/>
      <c r="T8" s="1038"/>
      <c r="U8" s="1038"/>
      <c r="V8" s="1038">
        <v>9</v>
      </c>
      <c r="W8" s="1038"/>
      <c r="X8" s="1038"/>
      <c r="Y8" s="1038"/>
      <c r="Z8" s="1038"/>
      <c r="AA8" s="1038">
        <v>0</v>
      </c>
      <c r="AB8" s="1038"/>
      <c r="AC8" s="1038"/>
      <c r="AD8" s="1038"/>
      <c r="AE8" s="1039"/>
      <c r="AF8" s="1013">
        <v>0</v>
      </c>
      <c r="AG8" s="1014"/>
      <c r="AH8" s="1014"/>
      <c r="AI8" s="1014"/>
      <c r="AJ8" s="1015"/>
      <c r="AK8" s="1080">
        <v>8</v>
      </c>
      <c r="AL8" s="1081"/>
      <c r="AM8" s="1081"/>
      <c r="AN8" s="1081"/>
      <c r="AO8" s="1081"/>
      <c r="AP8" s="1081">
        <v>35</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4</v>
      </c>
      <c r="CI8" s="984"/>
      <c r="CJ8" s="984"/>
      <c r="CK8" s="984"/>
      <c r="CL8" s="985"/>
      <c r="CM8" s="983">
        <v>20</v>
      </c>
      <c r="CN8" s="984"/>
      <c r="CO8" s="984"/>
      <c r="CP8" s="984"/>
      <c r="CQ8" s="985"/>
      <c r="CR8" s="983">
        <v>1</v>
      </c>
      <c r="CS8" s="984"/>
      <c r="CT8" s="984"/>
      <c r="CU8" s="984"/>
      <c r="CV8" s="985"/>
      <c r="CW8" s="983">
        <v>0</v>
      </c>
      <c r="CX8" s="984"/>
      <c r="CY8" s="984"/>
      <c r="CZ8" s="984"/>
      <c r="DA8" s="985"/>
      <c r="DB8" s="983">
        <v>0</v>
      </c>
      <c r="DC8" s="984"/>
      <c r="DD8" s="984"/>
      <c r="DE8" s="984"/>
      <c r="DF8" s="985"/>
      <c r="DG8" s="983">
        <v>0</v>
      </c>
      <c r="DH8" s="984"/>
      <c r="DI8" s="984"/>
      <c r="DJ8" s="984"/>
      <c r="DK8" s="985"/>
      <c r="DL8" s="983">
        <v>0</v>
      </c>
      <c r="DM8" s="984"/>
      <c r="DN8" s="984"/>
      <c r="DO8" s="984"/>
      <c r="DP8" s="985"/>
      <c r="DQ8" s="983">
        <v>0</v>
      </c>
      <c r="DR8" s="984"/>
      <c r="DS8" s="984"/>
      <c r="DT8" s="984"/>
      <c r="DU8" s="985"/>
      <c r="DV8" s="986"/>
      <c r="DW8" s="987"/>
      <c r="DX8" s="987"/>
      <c r="DY8" s="987"/>
      <c r="DZ8" s="988"/>
      <c r="EA8" s="205"/>
    </row>
    <row r="9" spans="1:131" s="206" customFormat="1" ht="26.25" customHeight="1" x14ac:dyDescent="0.15">
      <c r="A9" s="212">
        <v>3</v>
      </c>
      <c r="B9" s="1031" t="s">
        <v>368</v>
      </c>
      <c r="C9" s="1032"/>
      <c r="D9" s="1032"/>
      <c r="E9" s="1032"/>
      <c r="F9" s="1032"/>
      <c r="G9" s="1032"/>
      <c r="H9" s="1032"/>
      <c r="I9" s="1032"/>
      <c r="J9" s="1032"/>
      <c r="K9" s="1032"/>
      <c r="L9" s="1032"/>
      <c r="M9" s="1032"/>
      <c r="N9" s="1032"/>
      <c r="O9" s="1032"/>
      <c r="P9" s="1033"/>
      <c r="Q9" s="1037">
        <v>14</v>
      </c>
      <c r="R9" s="1038"/>
      <c r="S9" s="1038"/>
      <c r="T9" s="1038"/>
      <c r="U9" s="1038"/>
      <c r="V9" s="1038">
        <v>14</v>
      </c>
      <c r="W9" s="1038"/>
      <c r="X9" s="1038"/>
      <c r="Y9" s="1038"/>
      <c r="Z9" s="1038"/>
      <c r="AA9" s="1038">
        <v>0</v>
      </c>
      <c r="AB9" s="1038"/>
      <c r="AC9" s="1038"/>
      <c r="AD9" s="1038"/>
      <c r="AE9" s="1039"/>
      <c r="AF9" s="1013">
        <v>0</v>
      </c>
      <c r="AG9" s="1014"/>
      <c r="AH9" s="1014"/>
      <c r="AI9" s="1014"/>
      <c r="AJ9" s="1015"/>
      <c r="AK9" s="1080">
        <v>12</v>
      </c>
      <c r="AL9" s="1081"/>
      <c r="AM9" s="1081"/>
      <c r="AN9" s="1081"/>
      <c r="AO9" s="1081"/>
      <c r="AP9" s="1081">
        <v>88</v>
      </c>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548</v>
      </c>
      <c r="BT9" s="1009"/>
      <c r="BU9" s="1009"/>
      <c r="BV9" s="1009"/>
      <c r="BW9" s="1009"/>
      <c r="BX9" s="1009"/>
      <c r="BY9" s="1009"/>
      <c r="BZ9" s="1009"/>
      <c r="CA9" s="1009"/>
      <c r="CB9" s="1009"/>
      <c r="CC9" s="1009"/>
      <c r="CD9" s="1009"/>
      <c r="CE9" s="1009"/>
      <c r="CF9" s="1009"/>
      <c r="CG9" s="1010"/>
      <c r="CH9" s="983">
        <v>10</v>
      </c>
      <c r="CI9" s="984"/>
      <c r="CJ9" s="984"/>
      <c r="CK9" s="984"/>
      <c r="CL9" s="985"/>
      <c r="CM9" s="983">
        <v>20</v>
      </c>
      <c r="CN9" s="984"/>
      <c r="CO9" s="984"/>
      <c r="CP9" s="984"/>
      <c r="CQ9" s="985"/>
      <c r="CR9" s="983">
        <v>20</v>
      </c>
      <c r="CS9" s="984"/>
      <c r="CT9" s="984"/>
      <c r="CU9" s="984"/>
      <c r="CV9" s="985"/>
      <c r="CW9" s="983">
        <v>0</v>
      </c>
      <c r="CX9" s="984"/>
      <c r="CY9" s="984"/>
      <c r="CZ9" s="984"/>
      <c r="DA9" s="985"/>
      <c r="DB9" s="983">
        <v>0</v>
      </c>
      <c r="DC9" s="984"/>
      <c r="DD9" s="984"/>
      <c r="DE9" s="984"/>
      <c r="DF9" s="985"/>
      <c r="DG9" s="983">
        <v>0</v>
      </c>
      <c r="DH9" s="984"/>
      <c r="DI9" s="984"/>
      <c r="DJ9" s="984"/>
      <c r="DK9" s="985"/>
      <c r="DL9" s="983">
        <v>0</v>
      </c>
      <c r="DM9" s="984"/>
      <c r="DN9" s="984"/>
      <c r="DO9" s="984"/>
      <c r="DP9" s="985"/>
      <c r="DQ9" s="983">
        <v>0</v>
      </c>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549</v>
      </c>
      <c r="BT10" s="1009"/>
      <c r="BU10" s="1009"/>
      <c r="BV10" s="1009"/>
      <c r="BW10" s="1009"/>
      <c r="BX10" s="1009"/>
      <c r="BY10" s="1009"/>
      <c r="BZ10" s="1009"/>
      <c r="CA10" s="1009"/>
      <c r="CB10" s="1009"/>
      <c r="CC10" s="1009"/>
      <c r="CD10" s="1009"/>
      <c r="CE10" s="1009"/>
      <c r="CF10" s="1009"/>
      <c r="CG10" s="1010"/>
      <c r="CH10" s="983">
        <v>1</v>
      </c>
      <c r="CI10" s="984"/>
      <c r="CJ10" s="984"/>
      <c r="CK10" s="984"/>
      <c r="CL10" s="985"/>
      <c r="CM10" s="983">
        <v>8</v>
      </c>
      <c r="CN10" s="984"/>
      <c r="CO10" s="984"/>
      <c r="CP10" s="984"/>
      <c r="CQ10" s="985"/>
      <c r="CR10" s="983">
        <v>3</v>
      </c>
      <c r="CS10" s="984"/>
      <c r="CT10" s="984"/>
      <c r="CU10" s="984"/>
      <c r="CV10" s="985"/>
      <c r="CW10" s="983">
        <v>0</v>
      </c>
      <c r="CX10" s="984"/>
      <c r="CY10" s="984"/>
      <c r="CZ10" s="984"/>
      <c r="DA10" s="985"/>
      <c r="DB10" s="983">
        <v>0</v>
      </c>
      <c r="DC10" s="984"/>
      <c r="DD10" s="984"/>
      <c r="DE10" s="984"/>
      <c r="DF10" s="985"/>
      <c r="DG10" s="983">
        <v>0</v>
      </c>
      <c r="DH10" s="984"/>
      <c r="DI10" s="984"/>
      <c r="DJ10" s="984"/>
      <c r="DK10" s="985"/>
      <c r="DL10" s="983">
        <v>0</v>
      </c>
      <c r="DM10" s="984"/>
      <c r="DN10" s="984"/>
      <c r="DO10" s="984"/>
      <c r="DP10" s="985"/>
      <c r="DQ10" s="983">
        <v>0</v>
      </c>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550</v>
      </c>
      <c r="BT11" s="1009"/>
      <c r="BU11" s="1009"/>
      <c r="BV11" s="1009"/>
      <c r="BW11" s="1009"/>
      <c r="BX11" s="1009"/>
      <c r="BY11" s="1009"/>
      <c r="BZ11" s="1009"/>
      <c r="CA11" s="1009"/>
      <c r="CB11" s="1009"/>
      <c r="CC11" s="1009"/>
      <c r="CD11" s="1009"/>
      <c r="CE11" s="1009"/>
      <c r="CF11" s="1009"/>
      <c r="CG11" s="1010"/>
      <c r="CH11" s="983">
        <v>59</v>
      </c>
      <c r="CI11" s="984"/>
      <c r="CJ11" s="984"/>
      <c r="CK11" s="984"/>
      <c r="CL11" s="985"/>
      <c r="CM11" s="983">
        <v>-146</v>
      </c>
      <c r="CN11" s="984"/>
      <c r="CO11" s="984"/>
      <c r="CP11" s="984"/>
      <c r="CQ11" s="985"/>
      <c r="CR11" s="983">
        <v>11</v>
      </c>
      <c r="CS11" s="984"/>
      <c r="CT11" s="984"/>
      <c r="CU11" s="984"/>
      <c r="CV11" s="985"/>
      <c r="CW11" s="983">
        <v>1</v>
      </c>
      <c r="CX11" s="984"/>
      <c r="CY11" s="984"/>
      <c r="CZ11" s="984"/>
      <c r="DA11" s="985"/>
      <c r="DB11" s="983">
        <v>0</v>
      </c>
      <c r="DC11" s="984"/>
      <c r="DD11" s="984"/>
      <c r="DE11" s="984"/>
      <c r="DF11" s="985"/>
      <c r="DG11" s="983">
        <v>0</v>
      </c>
      <c r="DH11" s="984"/>
      <c r="DI11" s="984"/>
      <c r="DJ11" s="984"/>
      <c r="DK11" s="985"/>
      <c r="DL11" s="983">
        <v>336</v>
      </c>
      <c r="DM11" s="984"/>
      <c r="DN11" s="984"/>
      <c r="DO11" s="984"/>
      <c r="DP11" s="985"/>
      <c r="DQ11" s="983">
        <v>101</v>
      </c>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369</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370</v>
      </c>
      <c r="B23" s="938" t="s">
        <v>371</v>
      </c>
      <c r="C23" s="939"/>
      <c r="D23" s="939"/>
      <c r="E23" s="939"/>
      <c r="F23" s="939"/>
      <c r="G23" s="939"/>
      <c r="H23" s="939"/>
      <c r="I23" s="939"/>
      <c r="J23" s="939"/>
      <c r="K23" s="939"/>
      <c r="L23" s="939"/>
      <c r="M23" s="939"/>
      <c r="N23" s="939"/>
      <c r="O23" s="939"/>
      <c r="P23" s="940"/>
      <c r="Q23" s="1062">
        <v>22923</v>
      </c>
      <c r="R23" s="1063"/>
      <c r="S23" s="1063"/>
      <c r="T23" s="1063"/>
      <c r="U23" s="1063"/>
      <c r="V23" s="1063">
        <v>22188</v>
      </c>
      <c r="W23" s="1063"/>
      <c r="X23" s="1063"/>
      <c r="Y23" s="1063"/>
      <c r="Z23" s="1063"/>
      <c r="AA23" s="1063">
        <v>736</v>
      </c>
      <c r="AB23" s="1063"/>
      <c r="AC23" s="1063"/>
      <c r="AD23" s="1063"/>
      <c r="AE23" s="1064"/>
      <c r="AF23" s="1065">
        <v>538</v>
      </c>
      <c r="AG23" s="1063"/>
      <c r="AH23" s="1063"/>
      <c r="AI23" s="1063"/>
      <c r="AJ23" s="1066"/>
      <c r="AK23" s="1067"/>
      <c r="AL23" s="1068"/>
      <c r="AM23" s="1068"/>
      <c r="AN23" s="1068"/>
      <c r="AO23" s="1068"/>
      <c r="AP23" s="1063">
        <v>35259</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372</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373</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374</v>
      </c>
      <c r="R26" s="996"/>
      <c r="S26" s="996"/>
      <c r="T26" s="996"/>
      <c r="U26" s="997"/>
      <c r="V26" s="995" t="s">
        <v>375</v>
      </c>
      <c r="W26" s="996"/>
      <c r="X26" s="996"/>
      <c r="Y26" s="996"/>
      <c r="Z26" s="997"/>
      <c r="AA26" s="995" t="s">
        <v>376</v>
      </c>
      <c r="AB26" s="996"/>
      <c r="AC26" s="996"/>
      <c r="AD26" s="996"/>
      <c r="AE26" s="996"/>
      <c r="AF26" s="1053" t="s">
        <v>377</v>
      </c>
      <c r="AG26" s="1002"/>
      <c r="AH26" s="1002"/>
      <c r="AI26" s="1002"/>
      <c r="AJ26" s="1054"/>
      <c r="AK26" s="996" t="s">
        <v>378</v>
      </c>
      <c r="AL26" s="996"/>
      <c r="AM26" s="996"/>
      <c r="AN26" s="996"/>
      <c r="AO26" s="997"/>
      <c r="AP26" s="995" t="s">
        <v>379</v>
      </c>
      <c r="AQ26" s="996"/>
      <c r="AR26" s="996"/>
      <c r="AS26" s="996"/>
      <c r="AT26" s="997"/>
      <c r="AU26" s="995" t="s">
        <v>380</v>
      </c>
      <c r="AV26" s="996"/>
      <c r="AW26" s="996"/>
      <c r="AX26" s="996"/>
      <c r="AY26" s="997"/>
      <c r="AZ26" s="995" t="s">
        <v>381</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382</v>
      </c>
      <c r="C28" s="1045"/>
      <c r="D28" s="1045"/>
      <c r="E28" s="1045"/>
      <c r="F28" s="1045"/>
      <c r="G28" s="1045"/>
      <c r="H28" s="1045"/>
      <c r="I28" s="1045"/>
      <c r="J28" s="1045"/>
      <c r="K28" s="1045"/>
      <c r="L28" s="1045"/>
      <c r="M28" s="1045"/>
      <c r="N28" s="1045"/>
      <c r="O28" s="1045"/>
      <c r="P28" s="1046"/>
      <c r="Q28" s="1047">
        <v>4663</v>
      </c>
      <c r="R28" s="1048"/>
      <c r="S28" s="1048"/>
      <c r="T28" s="1048"/>
      <c r="U28" s="1048"/>
      <c r="V28" s="1048">
        <v>4191</v>
      </c>
      <c r="W28" s="1048"/>
      <c r="X28" s="1048"/>
      <c r="Y28" s="1048"/>
      <c r="Z28" s="1048"/>
      <c r="AA28" s="1048">
        <v>472</v>
      </c>
      <c r="AB28" s="1048"/>
      <c r="AC28" s="1048"/>
      <c r="AD28" s="1048"/>
      <c r="AE28" s="1049"/>
      <c r="AF28" s="1050">
        <v>472</v>
      </c>
      <c r="AG28" s="1048"/>
      <c r="AH28" s="1048"/>
      <c r="AI28" s="1048"/>
      <c r="AJ28" s="1051"/>
      <c r="AK28" s="1052">
        <v>357</v>
      </c>
      <c r="AL28" s="1040"/>
      <c r="AM28" s="1040"/>
      <c r="AN28" s="1040"/>
      <c r="AO28" s="1040"/>
      <c r="AP28" s="1040" t="s">
        <v>537</v>
      </c>
      <c r="AQ28" s="1040"/>
      <c r="AR28" s="1040"/>
      <c r="AS28" s="1040"/>
      <c r="AT28" s="1040"/>
      <c r="AU28" s="1040" t="s">
        <v>537</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383</v>
      </c>
      <c r="C29" s="1032"/>
      <c r="D29" s="1032"/>
      <c r="E29" s="1032"/>
      <c r="F29" s="1032"/>
      <c r="G29" s="1032"/>
      <c r="H29" s="1032"/>
      <c r="I29" s="1032"/>
      <c r="J29" s="1032"/>
      <c r="K29" s="1032"/>
      <c r="L29" s="1032"/>
      <c r="M29" s="1032"/>
      <c r="N29" s="1032"/>
      <c r="O29" s="1032"/>
      <c r="P29" s="1033"/>
      <c r="Q29" s="1037">
        <v>4171</v>
      </c>
      <c r="R29" s="1038"/>
      <c r="S29" s="1038"/>
      <c r="T29" s="1038"/>
      <c r="U29" s="1038"/>
      <c r="V29" s="1038">
        <v>4126</v>
      </c>
      <c r="W29" s="1038"/>
      <c r="X29" s="1038"/>
      <c r="Y29" s="1038"/>
      <c r="Z29" s="1038"/>
      <c r="AA29" s="1038">
        <v>46</v>
      </c>
      <c r="AB29" s="1038"/>
      <c r="AC29" s="1038"/>
      <c r="AD29" s="1038"/>
      <c r="AE29" s="1039"/>
      <c r="AF29" s="1013">
        <v>46</v>
      </c>
      <c r="AG29" s="1014"/>
      <c r="AH29" s="1014"/>
      <c r="AI29" s="1014"/>
      <c r="AJ29" s="1015"/>
      <c r="AK29" s="974">
        <v>607</v>
      </c>
      <c r="AL29" s="965"/>
      <c r="AM29" s="965"/>
      <c r="AN29" s="965"/>
      <c r="AO29" s="965"/>
      <c r="AP29" s="965" t="s">
        <v>538</v>
      </c>
      <c r="AQ29" s="965"/>
      <c r="AR29" s="965"/>
      <c r="AS29" s="965"/>
      <c r="AT29" s="965"/>
      <c r="AU29" s="965" t="s">
        <v>538</v>
      </c>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384</v>
      </c>
      <c r="C30" s="1032"/>
      <c r="D30" s="1032"/>
      <c r="E30" s="1032"/>
      <c r="F30" s="1032"/>
      <c r="G30" s="1032"/>
      <c r="H30" s="1032"/>
      <c r="I30" s="1032"/>
      <c r="J30" s="1032"/>
      <c r="K30" s="1032"/>
      <c r="L30" s="1032"/>
      <c r="M30" s="1032"/>
      <c r="N30" s="1032"/>
      <c r="O30" s="1032"/>
      <c r="P30" s="1033"/>
      <c r="Q30" s="1037">
        <v>437</v>
      </c>
      <c r="R30" s="1038"/>
      <c r="S30" s="1038"/>
      <c r="T30" s="1038"/>
      <c r="U30" s="1038"/>
      <c r="V30" s="1038">
        <v>428</v>
      </c>
      <c r="W30" s="1038"/>
      <c r="X30" s="1038"/>
      <c r="Y30" s="1038"/>
      <c r="Z30" s="1038"/>
      <c r="AA30" s="1038">
        <v>8</v>
      </c>
      <c r="AB30" s="1038"/>
      <c r="AC30" s="1038"/>
      <c r="AD30" s="1038"/>
      <c r="AE30" s="1039"/>
      <c r="AF30" s="1013">
        <v>8</v>
      </c>
      <c r="AG30" s="1014"/>
      <c r="AH30" s="1014"/>
      <c r="AI30" s="1014"/>
      <c r="AJ30" s="1015"/>
      <c r="AK30" s="974">
        <v>117</v>
      </c>
      <c r="AL30" s="965"/>
      <c r="AM30" s="965"/>
      <c r="AN30" s="965"/>
      <c r="AO30" s="965"/>
      <c r="AP30" s="965" t="s">
        <v>537</v>
      </c>
      <c r="AQ30" s="965"/>
      <c r="AR30" s="965"/>
      <c r="AS30" s="965"/>
      <c r="AT30" s="965"/>
      <c r="AU30" s="965" t="s">
        <v>538</v>
      </c>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385</v>
      </c>
      <c r="C31" s="1032"/>
      <c r="D31" s="1032"/>
      <c r="E31" s="1032"/>
      <c r="F31" s="1032"/>
      <c r="G31" s="1032"/>
      <c r="H31" s="1032"/>
      <c r="I31" s="1032"/>
      <c r="J31" s="1032"/>
      <c r="K31" s="1032"/>
      <c r="L31" s="1032"/>
      <c r="M31" s="1032"/>
      <c r="N31" s="1032"/>
      <c r="O31" s="1032"/>
      <c r="P31" s="1033"/>
      <c r="Q31" s="1037">
        <v>49</v>
      </c>
      <c r="R31" s="1038"/>
      <c r="S31" s="1038"/>
      <c r="T31" s="1038"/>
      <c r="U31" s="1038"/>
      <c r="V31" s="1038">
        <v>47</v>
      </c>
      <c r="W31" s="1038"/>
      <c r="X31" s="1038"/>
      <c r="Y31" s="1038"/>
      <c r="Z31" s="1038"/>
      <c r="AA31" s="1038">
        <v>1</v>
      </c>
      <c r="AB31" s="1038"/>
      <c r="AC31" s="1038"/>
      <c r="AD31" s="1038"/>
      <c r="AE31" s="1039"/>
      <c r="AF31" s="1013">
        <v>1</v>
      </c>
      <c r="AG31" s="1014"/>
      <c r="AH31" s="1014"/>
      <c r="AI31" s="1014"/>
      <c r="AJ31" s="1015"/>
      <c r="AK31" s="974">
        <v>23</v>
      </c>
      <c r="AL31" s="965"/>
      <c r="AM31" s="965"/>
      <c r="AN31" s="965"/>
      <c r="AO31" s="965"/>
      <c r="AP31" s="965" t="s">
        <v>537</v>
      </c>
      <c r="AQ31" s="965"/>
      <c r="AR31" s="965"/>
      <c r="AS31" s="965"/>
      <c r="AT31" s="965"/>
      <c r="AU31" s="965" t="s">
        <v>538</v>
      </c>
      <c r="AV31" s="965"/>
      <c r="AW31" s="965"/>
      <c r="AX31" s="965"/>
      <c r="AY31" s="965"/>
      <c r="AZ31" s="1036"/>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386</v>
      </c>
      <c r="C32" s="1032"/>
      <c r="D32" s="1032"/>
      <c r="E32" s="1032"/>
      <c r="F32" s="1032"/>
      <c r="G32" s="1032"/>
      <c r="H32" s="1032"/>
      <c r="I32" s="1032"/>
      <c r="J32" s="1032"/>
      <c r="K32" s="1032"/>
      <c r="L32" s="1032"/>
      <c r="M32" s="1032"/>
      <c r="N32" s="1032"/>
      <c r="O32" s="1032"/>
      <c r="P32" s="1033"/>
      <c r="Q32" s="1037">
        <v>239</v>
      </c>
      <c r="R32" s="1038"/>
      <c r="S32" s="1038"/>
      <c r="T32" s="1038"/>
      <c r="U32" s="1038"/>
      <c r="V32" s="1038">
        <v>233</v>
      </c>
      <c r="W32" s="1038"/>
      <c r="X32" s="1038"/>
      <c r="Y32" s="1038"/>
      <c r="Z32" s="1038"/>
      <c r="AA32" s="1038">
        <v>6</v>
      </c>
      <c r="AB32" s="1038"/>
      <c r="AC32" s="1038"/>
      <c r="AD32" s="1038"/>
      <c r="AE32" s="1039"/>
      <c r="AF32" s="1013">
        <v>262</v>
      </c>
      <c r="AG32" s="1014"/>
      <c r="AH32" s="1014"/>
      <c r="AI32" s="1014"/>
      <c r="AJ32" s="1015"/>
      <c r="AK32" s="974" t="s">
        <v>539</v>
      </c>
      <c r="AL32" s="965"/>
      <c r="AM32" s="965"/>
      <c r="AN32" s="965"/>
      <c r="AO32" s="965"/>
      <c r="AP32" s="965">
        <v>1217</v>
      </c>
      <c r="AQ32" s="965"/>
      <c r="AR32" s="965"/>
      <c r="AS32" s="965"/>
      <c r="AT32" s="965"/>
      <c r="AU32" s="965" t="s">
        <v>540</v>
      </c>
      <c r="AV32" s="965"/>
      <c r="AW32" s="965"/>
      <c r="AX32" s="965"/>
      <c r="AY32" s="965"/>
      <c r="AZ32" s="1036"/>
      <c r="BA32" s="1036"/>
      <c r="BB32" s="1036"/>
      <c r="BC32" s="1036"/>
      <c r="BD32" s="1036"/>
      <c r="BE32" s="1026" t="s">
        <v>387</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t="s">
        <v>388</v>
      </c>
      <c r="C33" s="1032"/>
      <c r="D33" s="1032"/>
      <c r="E33" s="1032"/>
      <c r="F33" s="1032"/>
      <c r="G33" s="1032"/>
      <c r="H33" s="1032"/>
      <c r="I33" s="1032"/>
      <c r="J33" s="1032"/>
      <c r="K33" s="1032"/>
      <c r="L33" s="1032"/>
      <c r="M33" s="1032"/>
      <c r="N33" s="1032"/>
      <c r="O33" s="1032"/>
      <c r="P33" s="1033"/>
      <c r="Q33" s="1037">
        <v>385</v>
      </c>
      <c r="R33" s="1038"/>
      <c r="S33" s="1038"/>
      <c r="T33" s="1038"/>
      <c r="U33" s="1038"/>
      <c r="V33" s="1038">
        <v>381</v>
      </c>
      <c r="W33" s="1038"/>
      <c r="X33" s="1038"/>
      <c r="Y33" s="1038"/>
      <c r="Z33" s="1038"/>
      <c r="AA33" s="1038">
        <v>4</v>
      </c>
      <c r="AB33" s="1038"/>
      <c r="AC33" s="1038"/>
      <c r="AD33" s="1038"/>
      <c r="AE33" s="1039"/>
      <c r="AF33" s="1013">
        <v>0</v>
      </c>
      <c r="AG33" s="1014"/>
      <c r="AH33" s="1014"/>
      <c r="AI33" s="1014"/>
      <c r="AJ33" s="1015"/>
      <c r="AK33" s="974">
        <v>179</v>
      </c>
      <c r="AL33" s="965"/>
      <c r="AM33" s="965"/>
      <c r="AN33" s="965"/>
      <c r="AO33" s="965"/>
      <c r="AP33" s="965">
        <v>2138</v>
      </c>
      <c r="AQ33" s="965"/>
      <c r="AR33" s="965"/>
      <c r="AS33" s="965"/>
      <c r="AT33" s="965"/>
      <c r="AU33" s="965">
        <v>2138</v>
      </c>
      <c r="AV33" s="965"/>
      <c r="AW33" s="965"/>
      <c r="AX33" s="965"/>
      <c r="AY33" s="965"/>
      <c r="AZ33" s="1036"/>
      <c r="BA33" s="1036"/>
      <c r="BB33" s="1036"/>
      <c r="BC33" s="1036"/>
      <c r="BD33" s="1036"/>
      <c r="BE33" s="1026" t="s">
        <v>389</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t="s">
        <v>390</v>
      </c>
      <c r="C34" s="1032"/>
      <c r="D34" s="1032"/>
      <c r="E34" s="1032"/>
      <c r="F34" s="1032"/>
      <c r="G34" s="1032"/>
      <c r="H34" s="1032"/>
      <c r="I34" s="1032"/>
      <c r="J34" s="1032"/>
      <c r="K34" s="1032"/>
      <c r="L34" s="1032"/>
      <c r="M34" s="1032"/>
      <c r="N34" s="1032"/>
      <c r="O34" s="1032"/>
      <c r="P34" s="1033"/>
      <c r="Q34" s="1037">
        <v>433</v>
      </c>
      <c r="R34" s="1038"/>
      <c r="S34" s="1038"/>
      <c r="T34" s="1038"/>
      <c r="U34" s="1038"/>
      <c r="V34" s="1038">
        <v>433</v>
      </c>
      <c r="W34" s="1038"/>
      <c r="X34" s="1038"/>
      <c r="Y34" s="1038"/>
      <c r="Z34" s="1038"/>
      <c r="AA34" s="1038">
        <v>0</v>
      </c>
      <c r="AB34" s="1038"/>
      <c r="AC34" s="1038"/>
      <c r="AD34" s="1038"/>
      <c r="AE34" s="1039"/>
      <c r="AF34" s="1013">
        <v>0</v>
      </c>
      <c r="AG34" s="1014"/>
      <c r="AH34" s="1014"/>
      <c r="AI34" s="1014"/>
      <c r="AJ34" s="1015"/>
      <c r="AK34" s="974">
        <v>264</v>
      </c>
      <c r="AL34" s="965"/>
      <c r="AM34" s="965"/>
      <c r="AN34" s="965"/>
      <c r="AO34" s="965"/>
      <c r="AP34" s="965">
        <v>2845</v>
      </c>
      <c r="AQ34" s="965"/>
      <c r="AR34" s="965"/>
      <c r="AS34" s="965"/>
      <c r="AT34" s="965"/>
      <c r="AU34" s="965">
        <v>2844</v>
      </c>
      <c r="AV34" s="965"/>
      <c r="AW34" s="965"/>
      <c r="AX34" s="965"/>
      <c r="AY34" s="965"/>
      <c r="AZ34" s="1036"/>
      <c r="BA34" s="1036"/>
      <c r="BB34" s="1036"/>
      <c r="BC34" s="1036"/>
      <c r="BD34" s="1036"/>
      <c r="BE34" s="1026" t="s">
        <v>389</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t="s">
        <v>391</v>
      </c>
      <c r="C35" s="1032"/>
      <c r="D35" s="1032"/>
      <c r="E35" s="1032"/>
      <c r="F35" s="1032"/>
      <c r="G35" s="1032"/>
      <c r="H35" s="1032"/>
      <c r="I35" s="1032"/>
      <c r="J35" s="1032"/>
      <c r="K35" s="1032"/>
      <c r="L35" s="1032"/>
      <c r="M35" s="1032"/>
      <c r="N35" s="1032"/>
      <c r="O35" s="1032"/>
      <c r="P35" s="1033"/>
      <c r="Q35" s="1037">
        <v>447</v>
      </c>
      <c r="R35" s="1038"/>
      <c r="S35" s="1038"/>
      <c r="T35" s="1038"/>
      <c r="U35" s="1038"/>
      <c r="V35" s="1038">
        <v>434</v>
      </c>
      <c r="W35" s="1038"/>
      <c r="X35" s="1038"/>
      <c r="Y35" s="1038"/>
      <c r="Z35" s="1038"/>
      <c r="AA35" s="1038">
        <v>13</v>
      </c>
      <c r="AB35" s="1038"/>
      <c r="AC35" s="1038"/>
      <c r="AD35" s="1038"/>
      <c r="AE35" s="1039"/>
      <c r="AF35" s="1013">
        <v>0</v>
      </c>
      <c r="AG35" s="1014"/>
      <c r="AH35" s="1014"/>
      <c r="AI35" s="1014"/>
      <c r="AJ35" s="1015"/>
      <c r="AK35" s="974">
        <v>250</v>
      </c>
      <c r="AL35" s="965"/>
      <c r="AM35" s="965"/>
      <c r="AN35" s="965"/>
      <c r="AO35" s="965"/>
      <c r="AP35" s="965">
        <v>2753</v>
      </c>
      <c r="AQ35" s="965"/>
      <c r="AR35" s="965"/>
      <c r="AS35" s="965"/>
      <c r="AT35" s="965"/>
      <c r="AU35" s="965">
        <v>2753</v>
      </c>
      <c r="AV35" s="965"/>
      <c r="AW35" s="965"/>
      <c r="AX35" s="965"/>
      <c r="AY35" s="965"/>
      <c r="AZ35" s="1036"/>
      <c r="BA35" s="1036"/>
      <c r="BB35" s="1036"/>
      <c r="BC35" s="1036"/>
      <c r="BD35" s="1036"/>
      <c r="BE35" s="1026" t="s">
        <v>389</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t="s">
        <v>392</v>
      </c>
      <c r="C36" s="1032"/>
      <c r="D36" s="1032"/>
      <c r="E36" s="1032"/>
      <c r="F36" s="1032"/>
      <c r="G36" s="1032"/>
      <c r="H36" s="1032"/>
      <c r="I36" s="1032"/>
      <c r="J36" s="1032"/>
      <c r="K36" s="1032"/>
      <c r="L36" s="1032"/>
      <c r="M36" s="1032"/>
      <c r="N36" s="1032"/>
      <c r="O36" s="1032"/>
      <c r="P36" s="1033"/>
      <c r="Q36" s="1037">
        <v>312</v>
      </c>
      <c r="R36" s="1038"/>
      <c r="S36" s="1038"/>
      <c r="T36" s="1038"/>
      <c r="U36" s="1038"/>
      <c r="V36" s="1038">
        <v>312</v>
      </c>
      <c r="W36" s="1038"/>
      <c r="X36" s="1038"/>
      <c r="Y36" s="1038"/>
      <c r="Z36" s="1038"/>
      <c r="AA36" s="1038">
        <v>0</v>
      </c>
      <c r="AB36" s="1038"/>
      <c r="AC36" s="1038"/>
      <c r="AD36" s="1038"/>
      <c r="AE36" s="1039"/>
      <c r="AF36" s="1013">
        <v>0</v>
      </c>
      <c r="AG36" s="1014"/>
      <c r="AH36" s="1014"/>
      <c r="AI36" s="1014"/>
      <c r="AJ36" s="1015"/>
      <c r="AK36" s="974">
        <v>107</v>
      </c>
      <c r="AL36" s="965"/>
      <c r="AM36" s="965"/>
      <c r="AN36" s="965"/>
      <c r="AO36" s="965"/>
      <c r="AP36" s="965">
        <v>380</v>
      </c>
      <c r="AQ36" s="965"/>
      <c r="AR36" s="965"/>
      <c r="AS36" s="965"/>
      <c r="AT36" s="965"/>
      <c r="AU36" s="965">
        <v>380</v>
      </c>
      <c r="AV36" s="965"/>
      <c r="AW36" s="965"/>
      <c r="AX36" s="965"/>
      <c r="AY36" s="965"/>
      <c r="AZ36" s="1036"/>
      <c r="BA36" s="1036"/>
      <c r="BB36" s="1036"/>
      <c r="BC36" s="1036"/>
      <c r="BD36" s="1036"/>
      <c r="BE36" s="1026" t="s">
        <v>389</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t="s">
        <v>393</v>
      </c>
      <c r="C37" s="1032"/>
      <c r="D37" s="1032"/>
      <c r="E37" s="1032"/>
      <c r="F37" s="1032"/>
      <c r="G37" s="1032"/>
      <c r="H37" s="1032"/>
      <c r="I37" s="1032"/>
      <c r="J37" s="1032"/>
      <c r="K37" s="1032"/>
      <c r="L37" s="1032"/>
      <c r="M37" s="1032"/>
      <c r="N37" s="1032"/>
      <c r="O37" s="1032"/>
      <c r="P37" s="1033"/>
      <c r="Q37" s="1037">
        <v>808</v>
      </c>
      <c r="R37" s="1038"/>
      <c r="S37" s="1038"/>
      <c r="T37" s="1038"/>
      <c r="U37" s="1038"/>
      <c r="V37" s="1038">
        <v>787</v>
      </c>
      <c r="W37" s="1038"/>
      <c r="X37" s="1038"/>
      <c r="Y37" s="1038"/>
      <c r="Z37" s="1038"/>
      <c r="AA37" s="1038">
        <v>21</v>
      </c>
      <c r="AB37" s="1038"/>
      <c r="AC37" s="1038"/>
      <c r="AD37" s="1038"/>
      <c r="AE37" s="1039"/>
      <c r="AF37" s="1013">
        <v>1</v>
      </c>
      <c r="AG37" s="1014"/>
      <c r="AH37" s="1014"/>
      <c r="AI37" s="1014"/>
      <c r="AJ37" s="1015"/>
      <c r="AK37" s="974">
        <v>407</v>
      </c>
      <c r="AL37" s="965"/>
      <c r="AM37" s="965"/>
      <c r="AN37" s="965"/>
      <c r="AO37" s="965"/>
      <c r="AP37" s="965">
        <v>3460</v>
      </c>
      <c r="AQ37" s="965"/>
      <c r="AR37" s="965"/>
      <c r="AS37" s="965"/>
      <c r="AT37" s="965"/>
      <c r="AU37" s="965">
        <v>2688</v>
      </c>
      <c r="AV37" s="965"/>
      <c r="AW37" s="965"/>
      <c r="AX37" s="965"/>
      <c r="AY37" s="965"/>
      <c r="AZ37" s="1036"/>
      <c r="BA37" s="1036"/>
      <c r="BB37" s="1036"/>
      <c r="BC37" s="1036"/>
      <c r="BD37" s="1036"/>
      <c r="BE37" s="1026" t="s">
        <v>389</v>
      </c>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394</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370</v>
      </c>
      <c r="B63" s="938" t="s">
        <v>395</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791</v>
      </c>
      <c r="AG63" s="953"/>
      <c r="AH63" s="953"/>
      <c r="AI63" s="953"/>
      <c r="AJ63" s="1024"/>
      <c r="AK63" s="1025"/>
      <c r="AL63" s="957"/>
      <c r="AM63" s="957"/>
      <c r="AN63" s="957"/>
      <c r="AO63" s="957"/>
      <c r="AP63" s="953">
        <f>SUM(AP28:AT37)</f>
        <v>12793</v>
      </c>
      <c r="AQ63" s="953"/>
      <c r="AR63" s="953"/>
      <c r="AS63" s="953"/>
      <c r="AT63" s="953"/>
      <c r="AU63" s="953">
        <f>SUM(AU28:AY37)</f>
        <v>10803</v>
      </c>
      <c r="AV63" s="953"/>
      <c r="AW63" s="953"/>
      <c r="AX63" s="953"/>
      <c r="AY63" s="953"/>
      <c r="AZ63" s="1019"/>
      <c r="BA63" s="1019"/>
      <c r="BB63" s="1019"/>
      <c r="BC63" s="1019"/>
      <c r="BD63" s="1019"/>
      <c r="BE63" s="954"/>
      <c r="BF63" s="954"/>
      <c r="BG63" s="954"/>
      <c r="BH63" s="954"/>
      <c r="BI63" s="955"/>
      <c r="BJ63" s="1020" t="s">
        <v>113</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397</v>
      </c>
      <c r="B66" s="990"/>
      <c r="C66" s="990"/>
      <c r="D66" s="990"/>
      <c r="E66" s="990"/>
      <c r="F66" s="990"/>
      <c r="G66" s="990"/>
      <c r="H66" s="990"/>
      <c r="I66" s="990"/>
      <c r="J66" s="990"/>
      <c r="K66" s="990"/>
      <c r="L66" s="990"/>
      <c r="M66" s="990"/>
      <c r="N66" s="990"/>
      <c r="O66" s="990"/>
      <c r="P66" s="991"/>
      <c r="Q66" s="995" t="s">
        <v>374</v>
      </c>
      <c r="R66" s="996"/>
      <c r="S66" s="996"/>
      <c r="T66" s="996"/>
      <c r="U66" s="997"/>
      <c r="V66" s="995" t="s">
        <v>375</v>
      </c>
      <c r="W66" s="996"/>
      <c r="X66" s="996"/>
      <c r="Y66" s="996"/>
      <c r="Z66" s="997"/>
      <c r="AA66" s="995" t="s">
        <v>376</v>
      </c>
      <c r="AB66" s="996"/>
      <c r="AC66" s="996"/>
      <c r="AD66" s="996"/>
      <c r="AE66" s="997"/>
      <c r="AF66" s="1001" t="s">
        <v>377</v>
      </c>
      <c r="AG66" s="1002"/>
      <c r="AH66" s="1002"/>
      <c r="AI66" s="1002"/>
      <c r="AJ66" s="1003"/>
      <c r="AK66" s="995" t="s">
        <v>378</v>
      </c>
      <c r="AL66" s="990"/>
      <c r="AM66" s="990"/>
      <c r="AN66" s="990"/>
      <c r="AO66" s="991"/>
      <c r="AP66" s="995" t="s">
        <v>379</v>
      </c>
      <c r="AQ66" s="996"/>
      <c r="AR66" s="996"/>
      <c r="AS66" s="996"/>
      <c r="AT66" s="997"/>
      <c r="AU66" s="995" t="s">
        <v>398</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541</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540</v>
      </c>
      <c r="AQ68" s="976"/>
      <c r="AR68" s="976"/>
      <c r="AS68" s="976"/>
      <c r="AT68" s="976"/>
      <c r="AU68" s="976" t="s">
        <v>540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542</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540</v>
      </c>
      <c r="AQ69" s="965"/>
      <c r="AR69" s="965"/>
      <c r="AS69" s="965"/>
      <c r="AT69" s="965"/>
      <c r="AU69" s="965" t="s">
        <v>540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543</v>
      </c>
      <c r="C70" s="969"/>
      <c r="D70" s="969"/>
      <c r="E70" s="969"/>
      <c r="F70" s="969"/>
      <c r="G70" s="969"/>
      <c r="H70" s="969"/>
      <c r="I70" s="969"/>
      <c r="J70" s="969"/>
      <c r="K70" s="969"/>
      <c r="L70" s="969"/>
      <c r="M70" s="969"/>
      <c r="N70" s="969"/>
      <c r="O70" s="969"/>
      <c r="P70" s="970"/>
      <c r="Q70" s="971">
        <v>586</v>
      </c>
      <c r="R70" s="965"/>
      <c r="S70" s="965"/>
      <c r="T70" s="965"/>
      <c r="U70" s="965"/>
      <c r="V70" s="965">
        <v>538</v>
      </c>
      <c r="W70" s="965"/>
      <c r="X70" s="965"/>
      <c r="Y70" s="965"/>
      <c r="Z70" s="965"/>
      <c r="AA70" s="965">
        <v>47</v>
      </c>
      <c r="AB70" s="965"/>
      <c r="AC70" s="965"/>
      <c r="AD70" s="965"/>
      <c r="AE70" s="965"/>
      <c r="AF70" s="965">
        <v>47</v>
      </c>
      <c r="AG70" s="965"/>
      <c r="AH70" s="965"/>
      <c r="AI70" s="965"/>
      <c r="AJ70" s="965"/>
      <c r="AK70" s="965" t="s">
        <v>540</v>
      </c>
      <c r="AL70" s="965"/>
      <c r="AM70" s="965"/>
      <c r="AN70" s="965"/>
      <c r="AO70" s="965"/>
      <c r="AP70" s="965">
        <v>6</v>
      </c>
      <c r="AQ70" s="965"/>
      <c r="AR70" s="965"/>
      <c r="AS70" s="965"/>
      <c r="AT70" s="965"/>
      <c r="AU70" s="965">
        <v>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544</v>
      </c>
      <c r="C71" s="969"/>
      <c r="D71" s="969"/>
      <c r="E71" s="969"/>
      <c r="F71" s="969"/>
      <c r="G71" s="969"/>
      <c r="H71" s="969"/>
      <c r="I71" s="969"/>
      <c r="J71" s="969"/>
      <c r="K71" s="969"/>
      <c r="L71" s="969"/>
      <c r="M71" s="969"/>
      <c r="N71" s="969"/>
      <c r="O71" s="969"/>
      <c r="P71" s="970"/>
      <c r="Q71" s="971">
        <v>8434</v>
      </c>
      <c r="R71" s="965"/>
      <c r="S71" s="965"/>
      <c r="T71" s="965"/>
      <c r="U71" s="965"/>
      <c r="V71" s="965">
        <v>7892</v>
      </c>
      <c r="W71" s="965"/>
      <c r="X71" s="965"/>
      <c r="Y71" s="965"/>
      <c r="Z71" s="965"/>
      <c r="AA71" s="965">
        <v>542</v>
      </c>
      <c r="AB71" s="965"/>
      <c r="AC71" s="965"/>
      <c r="AD71" s="965"/>
      <c r="AE71" s="965"/>
      <c r="AF71" s="965">
        <v>542</v>
      </c>
      <c r="AG71" s="965"/>
      <c r="AH71" s="965"/>
      <c r="AI71" s="965"/>
      <c r="AJ71" s="965"/>
      <c r="AK71" s="965" t="s">
        <v>545</v>
      </c>
      <c r="AL71" s="965"/>
      <c r="AM71" s="965"/>
      <c r="AN71" s="965"/>
      <c r="AO71" s="965"/>
      <c r="AP71" s="965" t="s">
        <v>545</v>
      </c>
      <c r="AQ71" s="965"/>
      <c r="AR71" s="965"/>
      <c r="AS71" s="965"/>
      <c r="AT71" s="965"/>
      <c r="AU71" s="965" t="s">
        <v>545</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370</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SUM(AF68:AJ87)</f>
        <v>7481</v>
      </c>
      <c r="AG88" s="953"/>
      <c r="AH88" s="953"/>
      <c r="AI88" s="953"/>
      <c r="AJ88" s="953"/>
      <c r="AK88" s="957"/>
      <c r="AL88" s="957"/>
      <c r="AM88" s="957"/>
      <c r="AN88" s="957"/>
      <c r="AO88" s="957"/>
      <c r="AP88" s="953">
        <f>SUM(AP70:AT87)</f>
        <v>6</v>
      </c>
      <c r="AQ88" s="953"/>
      <c r="AR88" s="953"/>
      <c r="AS88" s="953"/>
      <c r="AT88" s="953"/>
      <c r="AU88" s="953">
        <f>SUM(AU70:AY87)</f>
        <v>2</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f>SUM(CR7:CV101)</f>
        <v>115</v>
      </c>
      <c r="CS102" s="945"/>
      <c r="CT102" s="945"/>
      <c r="CU102" s="945"/>
      <c r="CV102" s="946"/>
      <c r="CW102" s="944">
        <f t="shared" ref="CW102" si="0">SUM(CW7:DA101)</f>
        <v>3</v>
      </c>
      <c r="CX102" s="945"/>
      <c r="CY102" s="945"/>
      <c r="CZ102" s="945"/>
      <c r="DA102" s="946"/>
      <c r="DB102" s="944">
        <f t="shared" ref="DB102" si="1">SUM(DB7:DF101)</f>
        <v>0</v>
      </c>
      <c r="DC102" s="945"/>
      <c r="DD102" s="945"/>
      <c r="DE102" s="945"/>
      <c r="DF102" s="946"/>
      <c r="DG102" s="944">
        <f t="shared" ref="DG102" si="2">SUM(DG7:DK101)</f>
        <v>0</v>
      </c>
      <c r="DH102" s="945"/>
      <c r="DI102" s="945"/>
      <c r="DJ102" s="945"/>
      <c r="DK102" s="946"/>
      <c r="DL102" s="944">
        <f t="shared" ref="DL102" si="3">SUM(DL7:DP101)</f>
        <v>336</v>
      </c>
      <c r="DM102" s="945"/>
      <c r="DN102" s="945"/>
      <c r="DO102" s="945"/>
      <c r="DP102" s="946"/>
      <c r="DQ102" s="944">
        <f t="shared" ref="DQ102" si="4">SUM(DQ7:DU101)</f>
        <v>101</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287</v>
      </c>
      <c r="AG109" s="886"/>
      <c r="AH109" s="886"/>
      <c r="AI109" s="886"/>
      <c r="AJ109" s="887"/>
      <c r="AK109" s="888" t="s">
        <v>286</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287</v>
      </c>
      <c r="BW109" s="886"/>
      <c r="BX109" s="886"/>
      <c r="BY109" s="886"/>
      <c r="BZ109" s="887"/>
      <c r="CA109" s="888" t="s">
        <v>286</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287</v>
      </c>
      <c r="DM109" s="886"/>
      <c r="DN109" s="886"/>
      <c r="DO109" s="886"/>
      <c r="DP109" s="887"/>
      <c r="DQ109" s="888" t="s">
        <v>286</v>
      </c>
      <c r="DR109" s="886"/>
      <c r="DS109" s="886"/>
      <c r="DT109" s="886"/>
      <c r="DU109" s="887"/>
      <c r="DV109" s="888" t="s">
        <v>409</v>
      </c>
      <c r="DW109" s="886"/>
      <c r="DX109" s="886"/>
      <c r="DY109" s="886"/>
      <c r="DZ109" s="917"/>
    </row>
    <row r="110" spans="1:131" s="197" customFormat="1" ht="26.25" customHeight="1" x14ac:dyDescent="0.15">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4156707</v>
      </c>
      <c r="AB110" s="871"/>
      <c r="AC110" s="871"/>
      <c r="AD110" s="871"/>
      <c r="AE110" s="872"/>
      <c r="AF110" s="873">
        <v>3991372</v>
      </c>
      <c r="AG110" s="871"/>
      <c r="AH110" s="871"/>
      <c r="AI110" s="871"/>
      <c r="AJ110" s="872"/>
      <c r="AK110" s="873">
        <v>3828937</v>
      </c>
      <c r="AL110" s="871"/>
      <c r="AM110" s="871"/>
      <c r="AN110" s="871"/>
      <c r="AO110" s="872"/>
      <c r="AP110" s="874">
        <v>33.4</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32785516</v>
      </c>
      <c r="BR110" s="798"/>
      <c r="BS110" s="798"/>
      <c r="BT110" s="798"/>
      <c r="BU110" s="798"/>
      <c r="BV110" s="798">
        <v>35411071</v>
      </c>
      <c r="BW110" s="798"/>
      <c r="BX110" s="798"/>
      <c r="BY110" s="798"/>
      <c r="BZ110" s="798"/>
      <c r="CA110" s="798">
        <v>35258286</v>
      </c>
      <c r="CB110" s="798"/>
      <c r="CC110" s="798"/>
      <c r="CD110" s="798"/>
      <c r="CE110" s="798"/>
      <c r="CF110" s="859">
        <v>307.2</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x14ac:dyDescent="0.15">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8882</v>
      </c>
      <c r="BR111" s="769"/>
      <c r="BS111" s="769"/>
      <c r="BT111" s="769"/>
      <c r="BU111" s="769"/>
      <c r="BV111" s="769">
        <v>4823</v>
      </c>
      <c r="BW111" s="769"/>
      <c r="BX111" s="769"/>
      <c r="BY111" s="769"/>
      <c r="BZ111" s="769"/>
      <c r="CA111" s="769">
        <v>730</v>
      </c>
      <c r="CB111" s="769"/>
      <c r="CC111" s="769"/>
      <c r="CD111" s="769"/>
      <c r="CE111" s="769"/>
      <c r="CF111" s="846">
        <v>0</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x14ac:dyDescent="0.15">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11233311</v>
      </c>
      <c r="BR112" s="769"/>
      <c r="BS112" s="769"/>
      <c r="BT112" s="769"/>
      <c r="BU112" s="769"/>
      <c r="BV112" s="769">
        <v>11009108</v>
      </c>
      <c r="BW112" s="769"/>
      <c r="BX112" s="769"/>
      <c r="BY112" s="769"/>
      <c r="BZ112" s="769"/>
      <c r="CA112" s="769">
        <v>10805477</v>
      </c>
      <c r="CB112" s="769"/>
      <c r="CC112" s="769"/>
      <c r="CD112" s="769"/>
      <c r="CE112" s="769"/>
      <c r="CF112" s="846">
        <v>94.1</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x14ac:dyDescent="0.15">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570962</v>
      </c>
      <c r="AB113" s="907"/>
      <c r="AC113" s="907"/>
      <c r="AD113" s="907"/>
      <c r="AE113" s="908"/>
      <c r="AF113" s="909">
        <v>589072</v>
      </c>
      <c r="AG113" s="907"/>
      <c r="AH113" s="907"/>
      <c r="AI113" s="907"/>
      <c r="AJ113" s="908"/>
      <c r="AK113" s="909">
        <v>604986</v>
      </c>
      <c r="AL113" s="907"/>
      <c r="AM113" s="907"/>
      <c r="AN113" s="907"/>
      <c r="AO113" s="908"/>
      <c r="AP113" s="910">
        <v>5.3</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2512</v>
      </c>
      <c r="BR113" s="769"/>
      <c r="BS113" s="769"/>
      <c r="BT113" s="769"/>
      <c r="BU113" s="769"/>
      <c r="BV113" s="769">
        <v>1975</v>
      </c>
      <c r="BW113" s="769"/>
      <c r="BX113" s="769"/>
      <c r="BY113" s="769"/>
      <c r="BZ113" s="769"/>
      <c r="CA113" s="769">
        <v>1545</v>
      </c>
      <c r="CB113" s="769"/>
      <c r="CC113" s="769"/>
      <c r="CD113" s="769"/>
      <c r="CE113" s="769"/>
      <c r="CF113" s="846">
        <v>0</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x14ac:dyDescent="0.15">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485</v>
      </c>
      <c r="AB114" s="782"/>
      <c r="AC114" s="782"/>
      <c r="AD114" s="782"/>
      <c r="AE114" s="783"/>
      <c r="AF114" s="784">
        <v>526</v>
      </c>
      <c r="AG114" s="782"/>
      <c r="AH114" s="782"/>
      <c r="AI114" s="782"/>
      <c r="AJ114" s="783"/>
      <c r="AK114" s="784">
        <v>513</v>
      </c>
      <c r="AL114" s="782"/>
      <c r="AM114" s="782"/>
      <c r="AN114" s="782"/>
      <c r="AO114" s="783"/>
      <c r="AP114" s="752">
        <v>0</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4480443</v>
      </c>
      <c r="BR114" s="769"/>
      <c r="BS114" s="769"/>
      <c r="BT114" s="769"/>
      <c r="BU114" s="769"/>
      <c r="BV114" s="769">
        <v>4370200</v>
      </c>
      <c r="BW114" s="769"/>
      <c r="BX114" s="769"/>
      <c r="BY114" s="769"/>
      <c r="BZ114" s="769"/>
      <c r="CA114" s="769">
        <v>4146866</v>
      </c>
      <c r="CB114" s="769"/>
      <c r="CC114" s="769"/>
      <c r="CD114" s="769"/>
      <c r="CE114" s="769"/>
      <c r="CF114" s="846">
        <v>36.1</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v>5672</v>
      </c>
      <c r="DH114" s="782"/>
      <c r="DI114" s="782"/>
      <c r="DJ114" s="782"/>
      <c r="DK114" s="783"/>
      <c r="DL114" s="784">
        <v>2853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x14ac:dyDescent="0.15">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7699</v>
      </c>
      <c r="AB115" s="907"/>
      <c r="AC115" s="907"/>
      <c r="AD115" s="907"/>
      <c r="AE115" s="908"/>
      <c r="AF115" s="909">
        <v>5719</v>
      </c>
      <c r="AG115" s="907"/>
      <c r="AH115" s="907"/>
      <c r="AI115" s="907"/>
      <c r="AJ115" s="908"/>
      <c r="AK115" s="909">
        <v>6177</v>
      </c>
      <c r="AL115" s="907"/>
      <c r="AM115" s="907"/>
      <c r="AN115" s="907"/>
      <c r="AO115" s="908"/>
      <c r="AP115" s="910">
        <v>0.1</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v>221911</v>
      </c>
      <c r="BR115" s="769"/>
      <c r="BS115" s="769"/>
      <c r="BT115" s="769"/>
      <c r="BU115" s="769"/>
      <c r="BV115" s="769">
        <v>116064</v>
      </c>
      <c r="BW115" s="769"/>
      <c r="BX115" s="769"/>
      <c r="BY115" s="769"/>
      <c r="BZ115" s="769"/>
      <c r="CA115" s="769">
        <v>100908</v>
      </c>
      <c r="CB115" s="769"/>
      <c r="CC115" s="769"/>
      <c r="CD115" s="769"/>
      <c r="CE115" s="769"/>
      <c r="CF115" s="846">
        <v>0.9</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x14ac:dyDescent="0.15">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243</v>
      </c>
      <c r="AB116" s="782"/>
      <c r="AC116" s="782"/>
      <c r="AD116" s="782"/>
      <c r="AE116" s="783"/>
      <c r="AF116" s="784">
        <v>252</v>
      </c>
      <c r="AG116" s="782"/>
      <c r="AH116" s="782"/>
      <c r="AI116" s="782"/>
      <c r="AJ116" s="783"/>
      <c r="AK116" s="784">
        <v>138</v>
      </c>
      <c r="AL116" s="782"/>
      <c r="AM116" s="782"/>
      <c r="AN116" s="782"/>
      <c r="AO116" s="783"/>
      <c r="AP116" s="752">
        <v>0</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x14ac:dyDescent="0.15">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4736096</v>
      </c>
      <c r="AB117" s="893"/>
      <c r="AC117" s="893"/>
      <c r="AD117" s="893"/>
      <c r="AE117" s="894"/>
      <c r="AF117" s="896">
        <v>4586941</v>
      </c>
      <c r="AG117" s="893"/>
      <c r="AH117" s="893"/>
      <c r="AI117" s="893"/>
      <c r="AJ117" s="894"/>
      <c r="AK117" s="896">
        <v>4440751</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v>3210</v>
      </c>
      <c r="DH117" s="782"/>
      <c r="DI117" s="782"/>
      <c r="DJ117" s="782"/>
      <c r="DK117" s="783"/>
      <c r="DL117" s="784">
        <v>1970</v>
      </c>
      <c r="DM117" s="782"/>
      <c r="DN117" s="782"/>
      <c r="DO117" s="782"/>
      <c r="DP117" s="783"/>
      <c r="DQ117" s="784">
        <v>730</v>
      </c>
      <c r="DR117" s="782"/>
      <c r="DS117" s="782"/>
      <c r="DT117" s="782"/>
      <c r="DU117" s="783"/>
      <c r="DV117" s="752">
        <v>0</v>
      </c>
      <c r="DW117" s="753"/>
      <c r="DX117" s="753"/>
      <c r="DY117" s="753"/>
      <c r="DZ117" s="754"/>
    </row>
    <row r="118" spans="1:130" s="197" customFormat="1" ht="26.25" customHeight="1" x14ac:dyDescent="0.15">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287</v>
      </c>
      <c r="AG118" s="886"/>
      <c r="AH118" s="886"/>
      <c r="AI118" s="886"/>
      <c r="AJ118" s="887"/>
      <c r="AK118" s="888" t="s">
        <v>286</v>
      </c>
      <c r="AL118" s="886"/>
      <c r="AM118" s="886"/>
      <c r="AN118" s="886"/>
      <c r="AO118" s="887"/>
      <c r="AP118" s="889" t="s">
        <v>409</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437</v>
      </c>
      <c r="BP118" s="836"/>
      <c r="BQ118" s="855">
        <v>48732575</v>
      </c>
      <c r="BR118" s="856"/>
      <c r="BS118" s="856"/>
      <c r="BT118" s="856"/>
      <c r="BU118" s="856"/>
      <c r="BV118" s="856">
        <v>50913241</v>
      </c>
      <c r="BW118" s="856"/>
      <c r="BX118" s="856"/>
      <c r="BY118" s="856"/>
      <c r="BZ118" s="856"/>
      <c r="CA118" s="856">
        <v>50313812</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x14ac:dyDescent="0.15">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3298819</v>
      </c>
      <c r="BR119" s="798"/>
      <c r="BS119" s="798"/>
      <c r="BT119" s="798"/>
      <c r="BU119" s="798"/>
      <c r="BV119" s="798">
        <v>4142456</v>
      </c>
      <c r="BW119" s="798"/>
      <c r="BX119" s="798"/>
      <c r="BY119" s="798"/>
      <c r="BZ119" s="798"/>
      <c r="CA119" s="798">
        <v>5060210</v>
      </c>
      <c r="CB119" s="798"/>
      <c r="CC119" s="798"/>
      <c r="CD119" s="798"/>
      <c r="CE119" s="798"/>
      <c r="CF119" s="859">
        <v>44.1</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x14ac:dyDescent="0.15">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372214</v>
      </c>
      <c r="BR120" s="769"/>
      <c r="BS120" s="769"/>
      <c r="BT120" s="769"/>
      <c r="BU120" s="769"/>
      <c r="BV120" s="769">
        <v>325825</v>
      </c>
      <c r="BW120" s="769"/>
      <c r="BX120" s="769"/>
      <c r="BY120" s="769"/>
      <c r="BZ120" s="769"/>
      <c r="CA120" s="769">
        <v>285460</v>
      </c>
      <c r="CB120" s="769"/>
      <c r="CC120" s="769"/>
      <c r="CD120" s="769"/>
      <c r="CE120" s="769"/>
      <c r="CF120" s="846">
        <v>2.5</v>
      </c>
      <c r="CG120" s="847"/>
      <c r="CH120" s="847"/>
      <c r="CI120" s="847"/>
      <c r="CJ120" s="847"/>
      <c r="CK120" s="848" t="s">
        <v>443</v>
      </c>
      <c r="CL120" s="808"/>
      <c r="CM120" s="808"/>
      <c r="CN120" s="808"/>
      <c r="CO120" s="809"/>
      <c r="CP120" s="852" t="s">
        <v>390</v>
      </c>
      <c r="CQ120" s="853"/>
      <c r="CR120" s="853"/>
      <c r="CS120" s="853"/>
      <c r="CT120" s="853"/>
      <c r="CU120" s="853"/>
      <c r="CV120" s="853"/>
      <c r="CW120" s="853"/>
      <c r="CX120" s="853"/>
      <c r="CY120" s="853"/>
      <c r="CZ120" s="853"/>
      <c r="DA120" s="853"/>
      <c r="DB120" s="853"/>
      <c r="DC120" s="853"/>
      <c r="DD120" s="853"/>
      <c r="DE120" s="853"/>
      <c r="DF120" s="854"/>
      <c r="DG120" s="797">
        <v>3072626</v>
      </c>
      <c r="DH120" s="798"/>
      <c r="DI120" s="798"/>
      <c r="DJ120" s="798"/>
      <c r="DK120" s="798"/>
      <c r="DL120" s="798">
        <v>2972053</v>
      </c>
      <c r="DM120" s="798"/>
      <c r="DN120" s="798"/>
      <c r="DO120" s="798"/>
      <c r="DP120" s="798"/>
      <c r="DQ120" s="798">
        <v>2844238</v>
      </c>
      <c r="DR120" s="798"/>
      <c r="DS120" s="798"/>
      <c r="DT120" s="798"/>
      <c r="DU120" s="798"/>
      <c r="DV120" s="799">
        <v>24.8</v>
      </c>
      <c r="DW120" s="799"/>
      <c r="DX120" s="799"/>
      <c r="DY120" s="799"/>
      <c r="DZ120" s="800"/>
    </row>
    <row r="121" spans="1:130" s="197" customFormat="1" ht="26.25" customHeight="1" x14ac:dyDescent="0.15">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28886139</v>
      </c>
      <c r="BR121" s="856"/>
      <c r="BS121" s="856"/>
      <c r="BT121" s="856"/>
      <c r="BU121" s="856"/>
      <c r="BV121" s="856">
        <v>31154656</v>
      </c>
      <c r="BW121" s="856"/>
      <c r="BX121" s="856"/>
      <c r="BY121" s="856"/>
      <c r="BZ121" s="856"/>
      <c r="CA121" s="856">
        <v>31088259</v>
      </c>
      <c r="CB121" s="856"/>
      <c r="CC121" s="856"/>
      <c r="CD121" s="856"/>
      <c r="CE121" s="856"/>
      <c r="CF121" s="857">
        <v>270.8</v>
      </c>
      <c r="CG121" s="858"/>
      <c r="CH121" s="858"/>
      <c r="CI121" s="858"/>
      <c r="CJ121" s="858"/>
      <c r="CK121" s="849"/>
      <c r="CL121" s="810"/>
      <c r="CM121" s="810"/>
      <c r="CN121" s="810"/>
      <c r="CO121" s="811"/>
      <c r="CP121" s="826" t="s">
        <v>391</v>
      </c>
      <c r="CQ121" s="827"/>
      <c r="CR121" s="827"/>
      <c r="CS121" s="827"/>
      <c r="CT121" s="827"/>
      <c r="CU121" s="827"/>
      <c r="CV121" s="827"/>
      <c r="CW121" s="827"/>
      <c r="CX121" s="827"/>
      <c r="CY121" s="827"/>
      <c r="CZ121" s="827"/>
      <c r="DA121" s="827"/>
      <c r="DB121" s="827"/>
      <c r="DC121" s="827"/>
      <c r="DD121" s="827"/>
      <c r="DE121" s="827"/>
      <c r="DF121" s="828"/>
      <c r="DG121" s="768">
        <v>2901906</v>
      </c>
      <c r="DH121" s="769"/>
      <c r="DI121" s="769"/>
      <c r="DJ121" s="769"/>
      <c r="DK121" s="769"/>
      <c r="DL121" s="769">
        <v>2836382</v>
      </c>
      <c r="DM121" s="769"/>
      <c r="DN121" s="769"/>
      <c r="DO121" s="769"/>
      <c r="DP121" s="769"/>
      <c r="DQ121" s="769">
        <v>2753386</v>
      </c>
      <c r="DR121" s="769"/>
      <c r="DS121" s="769"/>
      <c r="DT121" s="769"/>
      <c r="DU121" s="769"/>
      <c r="DV121" s="821">
        <v>24</v>
      </c>
      <c r="DW121" s="821"/>
      <c r="DX121" s="821"/>
      <c r="DY121" s="821"/>
      <c r="DZ121" s="822"/>
    </row>
    <row r="122" spans="1:130" s="197" customFormat="1" ht="26.25" customHeight="1" x14ac:dyDescent="0.15">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446</v>
      </c>
      <c r="BP122" s="836"/>
      <c r="BQ122" s="837">
        <v>32557172</v>
      </c>
      <c r="BR122" s="838"/>
      <c r="BS122" s="838"/>
      <c r="BT122" s="838"/>
      <c r="BU122" s="838"/>
      <c r="BV122" s="838">
        <v>35622937</v>
      </c>
      <c r="BW122" s="838"/>
      <c r="BX122" s="838"/>
      <c r="BY122" s="838"/>
      <c r="BZ122" s="838"/>
      <c r="CA122" s="838">
        <v>36433929</v>
      </c>
      <c r="CB122" s="838"/>
      <c r="CC122" s="838"/>
      <c r="CD122" s="838"/>
      <c r="CE122" s="838"/>
      <c r="CF122" s="741"/>
      <c r="CG122" s="742"/>
      <c r="CH122" s="742"/>
      <c r="CI122" s="742"/>
      <c r="CJ122" s="839"/>
      <c r="CK122" s="849"/>
      <c r="CL122" s="810"/>
      <c r="CM122" s="810"/>
      <c r="CN122" s="810"/>
      <c r="CO122" s="811"/>
      <c r="CP122" s="826" t="s">
        <v>393</v>
      </c>
      <c r="CQ122" s="827"/>
      <c r="CR122" s="827"/>
      <c r="CS122" s="827"/>
      <c r="CT122" s="827"/>
      <c r="CU122" s="827"/>
      <c r="CV122" s="827"/>
      <c r="CW122" s="827"/>
      <c r="CX122" s="827"/>
      <c r="CY122" s="827"/>
      <c r="CZ122" s="827"/>
      <c r="DA122" s="827"/>
      <c r="DB122" s="827"/>
      <c r="DC122" s="827"/>
      <c r="DD122" s="827"/>
      <c r="DE122" s="827"/>
      <c r="DF122" s="828"/>
      <c r="DG122" s="768">
        <v>2733718</v>
      </c>
      <c r="DH122" s="769"/>
      <c r="DI122" s="769"/>
      <c r="DJ122" s="769"/>
      <c r="DK122" s="769"/>
      <c r="DL122" s="769">
        <v>2675736</v>
      </c>
      <c r="DM122" s="769"/>
      <c r="DN122" s="769"/>
      <c r="DO122" s="769"/>
      <c r="DP122" s="769"/>
      <c r="DQ122" s="769">
        <v>2688124</v>
      </c>
      <c r="DR122" s="769"/>
      <c r="DS122" s="769"/>
      <c r="DT122" s="769"/>
      <c r="DU122" s="769"/>
      <c r="DV122" s="821">
        <v>23.4</v>
      </c>
      <c r="DW122" s="821"/>
      <c r="DX122" s="821"/>
      <c r="DY122" s="821"/>
      <c r="DZ122" s="822"/>
    </row>
    <row r="123" spans="1:130" s="197" customFormat="1" ht="26.25" customHeight="1" thickBot="1" x14ac:dyDescent="0.2">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138.5</v>
      </c>
      <c r="BR123" s="830"/>
      <c r="BS123" s="830"/>
      <c r="BT123" s="830"/>
      <c r="BU123" s="830"/>
      <c r="BV123" s="830">
        <v>132.69999999999999</v>
      </c>
      <c r="BW123" s="830"/>
      <c r="BX123" s="830"/>
      <c r="BY123" s="830"/>
      <c r="BZ123" s="830"/>
      <c r="CA123" s="830">
        <v>120.9</v>
      </c>
      <c r="CB123" s="830"/>
      <c r="CC123" s="830"/>
      <c r="CD123" s="830"/>
      <c r="CE123" s="830"/>
      <c r="CF123" s="728"/>
      <c r="CG123" s="729"/>
      <c r="CH123" s="729"/>
      <c r="CI123" s="729"/>
      <c r="CJ123" s="831"/>
      <c r="CK123" s="849"/>
      <c r="CL123" s="810"/>
      <c r="CM123" s="810"/>
      <c r="CN123" s="810"/>
      <c r="CO123" s="811"/>
      <c r="CP123" s="826" t="s">
        <v>388</v>
      </c>
      <c r="CQ123" s="827"/>
      <c r="CR123" s="827"/>
      <c r="CS123" s="827"/>
      <c r="CT123" s="827"/>
      <c r="CU123" s="827"/>
      <c r="CV123" s="827"/>
      <c r="CW123" s="827"/>
      <c r="CX123" s="827"/>
      <c r="CY123" s="827"/>
      <c r="CZ123" s="827"/>
      <c r="DA123" s="827"/>
      <c r="DB123" s="827"/>
      <c r="DC123" s="827"/>
      <c r="DD123" s="827"/>
      <c r="DE123" s="827"/>
      <c r="DF123" s="828"/>
      <c r="DG123" s="781">
        <v>2167212</v>
      </c>
      <c r="DH123" s="782"/>
      <c r="DI123" s="782"/>
      <c r="DJ123" s="782"/>
      <c r="DK123" s="783"/>
      <c r="DL123" s="784">
        <v>2156287</v>
      </c>
      <c r="DM123" s="782"/>
      <c r="DN123" s="782"/>
      <c r="DO123" s="782"/>
      <c r="DP123" s="783"/>
      <c r="DQ123" s="784">
        <v>2137504</v>
      </c>
      <c r="DR123" s="782"/>
      <c r="DS123" s="782"/>
      <c r="DT123" s="782"/>
      <c r="DU123" s="783"/>
      <c r="DV123" s="752">
        <v>18.600000000000001</v>
      </c>
      <c r="DW123" s="753"/>
      <c r="DX123" s="753"/>
      <c r="DY123" s="753"/>
      <c r="DZ123" s="754"/>
    </row>
    <row r="124" spans="1:130" s="197" customFormat="1" ht="26.25" customHeight="1" x14ac:dyDescent="0.15">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v>357849</v>
      </c>
      <c r="DH124" s="715"/>
      <c r="DI124" s="715"/>
      <c r="DJ124" s="715"/>
      <c r="DK124" s="716"/>
      <c r="DL124" s="717">
        <v>368650</v>
      </c>
      <c r="DM124" s="715"/>
      <c r="DN124" s="715"/>
      <c r="DO124" s="715"/>
      <c r="DP124" s="716"/>
      <c r="DQ124" s="717">
        <v>382225</v>
      </c>
      <c r="DR124" s="715"/>
      <c r="DS124" s="715"/>
      <c r="DT124" s="715"/>
      <c r="DU124" s="716"/>
      <c r="DV124" s="805">
        <v>3.3</v>
      </c>
      <c r="DW124" s="806"/>
      <c r="DX124" s="806"/>
      <c r="DY124" s="806"/>
      <c r="DZ124" s="807"/>
    </row>
    <row r="125" spans="1:130" s="197" customFormat="1" ht="26.25" customHeight="1" thickBot="1" x14ac:dyDescent="0.2">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x14ac:dyDescent="0.15">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x14ac:dyDescent="0.2">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7699</v>
      </c>
      <c r="AB127" s="782"/>
      <c r="AC127" s="782"/>
      <c r="AD127" s="782"/>
      <c r="AE127" s="783"/>
      <c r="AF127" s="784">
        <v>5719</v>
      </c>
      <c r="AG127" s="782"/>
      <c r="AH127" s="782"/>
      <c r="AI127" s="782"/>
      <c r="AJ127" s="783"/>
      <c r="AK127" s="784">
        <v>6177</v>
      </c>
      <c r="AL127" s="782"/>
      <c r="AM127" s="782"/>
      <c r="AN127" s="782"/>
      <c r="AO127" s="783"/>
      <c r="AP127" s="752">
        <v>0.1</v>
      </c>
      <c r="AQ127" s="753"/>
      <c r="AR127" s="753"/>
      <c r="AS127" s="753"/>
      <c r="AT127" s="754"/>
      <c r="AU127" s="233"/>
      <c r="AV127" s="233"/>
      <c r="AW127" s="233"/>
      <c r="AX127" s="755" t="s">
        <v>457</v>
      </c>
      <c r="AY127" s="756"/>
      <c r="AZ127" s="756"/>
      <c r="BA127" s="756"/>
      <c r="BB127" s="756"/>
      <c r="BC127" s="756"/>
      <c r="BD127" s="756"/>
      <c r="BE127" s="757"/>
      <c r="BF127" s="758" t="s">
        <v>113</v>
      </c>
      <c r="BG127" s="759"/>
      <c r="BH127" s="759"/>
      <c r="BI127" s="759"/>
      <c r="BJ127" s="759"/>
      <c r="BK127" s="759"/>
      <c r="BL127" s="760"/>
      <c r="BM127" s="758">
        <v>12.83</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v>221911</v>
      </c>
      <c r="DH127" s="818"/>
      <c r="DI127" s="818"/>
      <c r="DJ127" s="818"/>
      <c r="DK127" s="818"/>
      <c r="DL127" s="818">
        <v>116064</v>
      </c>
      <c r="DM127" s="818"/>
      <c r="DN127" s="818"/>
      <c r="DO127" s="818"/>
      <c r="DP127" s="818"/>
      <c r="DQ127" s="818">
        <v>100908</v>
      </c>
      <c r="DR127" s="818"/>
      <c r="DS127" s="818"/>
      <c r="DT127" s="818"/>
      <c r="DU127" s="818"/>
      <c r="DV127" s="819">
        <v>0.9</v>
      </c>
      <c r="DW127" s="819"/>
      <c r="DX127" s="819"/>
      <c r="DY127" s="819"/>
      <c r="DZ127" s="820"/>
    </row>
    <row r="128" spans="1:130" s="197" customFormat="1" ht="26.25" customHeight="1" x14ac:dyDescent="0.15">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77905</v>
      </c>
      <c r="AB128" s="722"/>
      <c r="AC128" s="722"/>
      <c r="AD128" s="722"/>
      <c r="AE128" s="723"/>
      <c r="AF128" s="724">
        <v>77056</v>
      </c>
      <c r="AG128" s="722"/>
      <c r="AH128" s="722"/>
      <c r="AI128" s="722"/>
      <c r="AJ128" s="723"/>
      <c r="AK128" s="724">
        <v>68297</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113</v>
      </c>
      <c r="BG128" s="789"/>
      <c r="BH128" s="789"/>
      <c r="BI128" s="789"/>
      <c r="BJ128" s="789"/>
      <c r="BK128" s="789"/>
      <c r="BL128" s="790"/>
      <c r="BM128" s="788">
        <v>17.829999999999998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14560016</v>
      </c>
      <c r="AB129" s="782"/>
      <c r="AC129" s="782"/>
      <c r="AD129" s="782"/>
      <c r="AE129" s="783"/>
      <c r="AF129" s="784">
        <v>14385546</v>
      </c>
      <c r="AG129" s="782"/>
      <c r="AH129" s="782"/>
      <c r="AI129" s="782"/>
      <c r="AJ129" s="783"/>
      <c r="AK129" s="784">
        <v>14294504</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14.3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2886110</v>
      </c>
      <c r="AB130" s="782"/>
      <c r="AC130" s="782"/>
      <c r="AD130" s="782"/>
      <c r="AE130" s="783"/>
      <c r="AF130" s="784">
        <v>2868363</v>
      </c>
      <c r="AG130" s="782"/>
      <c r="AH130" s="782"/>
      <c r="AI130" s="782"/>
      <c r="AJ130" s="783"/>
      <c r="AK130" s="784">
        <v>2815390</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120.9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11673906</v>
      </c>
      <c r="AB131" s="715"/>
      <c r="AC131" s="715"/>
      <c r="AD131" s="715"/>
      <c r="AE131" s="716"/>
      <c r="AF131" s="717">
        <v>11517183</v>
      </c>
      <c r="AG131" s="715"/>
      <c r="AH131" s="715"/>
      <c r="AI131" s="715"/>
      <c r="AJ131" s="716"/>
      <c r="AK131" s="717">
        <v>11479114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15.179846400000001</v>
      </c>
      <c r="AB132" s="738"/>
      <c r="AC132" s="738"/>
      <c r="AD132" s="738"/>
      <c r="AE132" s="739"/>
      <c r="AF132" s="740">
        <v>14.25280817</v>
      </c>
      <c r="AG132" s="738"/>
      <c r="AH132" s="738"/>
      <c r="AI132" s="738"/>
      <c r="AJ132" s="739"/>
      <c r="AK132" s="740">
        <v>13.56432212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16.2</v>
      </c>
      <c r="AB133" s="747"/>
      <c r="AC133" s="747"/>
      <c r="AD133" s="747"/>
      <c r="AE133" s="748"/>
      <c r="AF133" s="746">
        <v>15</v>
      </c>
      <c r="AG133" s="747"/>
      <c r="AH133" s="747"/>
      <c r="AI133" s="747"/>
      <c r="AJ133" s="748"/>
      <c r="AK133" s="746">
        <v>14.3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7" t="s">
        <v>473</v>
      </c>
      <c r="L7" s="254"/>
      <c r="M7" s="255" t="s">
        <v>474</v>
      </c>
      <c r="N7" s="256"/>
    </row>
    <row r="8" spans="1:16" x14ac:dyDescent="0.15">
      <c r="A8" s="248"/>
      <c r="B8" s="244"/>
      <c r="C8" s="244"/>
      <c r="D8" s="244"/>
      <c r="E8" s="244"/>
      <c r="F8" s="244"/>
      <c r="G8" s="257"/>
      <c r="H8" s="258"/>
      <c r="I8" s="258"/>
      <c r="J8" s="259"/>
      <c r="K8" s="1118"/>
      <c r="L8" s="260" t="s">
        <v>475</v>
      </c>
      <c r="M8" s="261" t="s">
        <v>476</v>
      </c>
      <c r="N8" s="262" t="s">
        <v>477</v>
      </c>
    </row>
    <row r="9" spans="1:16" x14ac:dyDescent="0.15">
      <c r="A9" s="248"/>
      <c r="B9" s="244"/>
      <c r="C9" s="244"/>
      <c r="D9" s="244"/>
      <c r="E9" s="244"/>
      <c r="F9" s="244"/>
      <c r="G9" s="1131" t="s">
        <v>478</v>
      </c>
      <c r="H9" s="1132"/>
      <c r="I9" s="1132"/>
      <c r="J9" s="1133"/>
      <c r="K9" s="263">
        <v>3941406</v>
      </c>
      <c r="L9" s="264">
        <v>127179</v>
      </c>
      <c r="M9" s="265">
        <v>83170</v>
      </c>
      <c r="N9" s="266">
        <v>52.9</v>
      </c>
    </row>
    <row r="10" spans="1:16" x14ac:dyDescent="0.15">
      <c r="A10" s="248"/>
      <c r="B10" s="244"/>
      <c r="C10" s="244"/>
      <c r="D10" s="244"/>
      <c r="E10" s="244"/>
      <c r="F10" s="244"/>
      <c r="G10" s="1131" t="s">
        <v>479</v>
      </c>
      <c r="H10" s="1132"/>
      <c r="I10" s="1132"/>
      <c r="J10" s="1133"/>
      <c r="K10" s="267">
        <v>75966</v>
      </c>
      <c r="L10" s="268">
        <v>2451</v>
      </c>
      <c r="M10" s="269">
        <v>7053</v>
      </c>
      <c r="N10" s="270">
        <v>-65.2</v>
      </c>
    </row>
    <row r="11" spans="1:16" ht="13.5" customHeight="1" x14ac:dyDescent="0.15">
      <c r="A11" s="248"/>
      <c r="B11" s="244"/>
      <c r="C11" s="244"/>
      <c r="D11" s="244"/>
      <c r="E11" s="244"/>
      <c r="F11" s="244"/>
      <c r="G11" s="1131" t="s">
        <v>480</v>
      </c>
      <c r="H11" s="1132"/>
      <c r="I11" s="1132"/>
      <c r="J11" s="1133"/>
      <c r="K11" s="267">
        <v>57987</v>
      </c>
      <c r="L11" s="268">
        <v>1871</v>
      </c>
      <c r="M11" s="269">
        <v>8860</v>
      </c>
      <c r="N11" s="270">
        <v>-78.900000000000006</v>
      </c>
    </row>
    <row r="12" spans="1:16" ht="13.5" customHeight="1" x14ac:dyDescent="0.15">
      <c r="A12" s="248"/>
      <c r="B12" s="244"/>
      <c r="C12" s="244"/>
      <c r="D12" s="244"/>
      <c r="E12" s="244"/>
      <c r="F12" s="244"/>
      <c r="G12" s="1131" t="s">
        <v>481</v>
      </c>
      <c r="H12" s="1132"/>
      <c r="I12" s="1132"/>
      <c r="J12" s="1133"/>
      <c r="K12" s="267" t="s">
        <v>482</v>
      </c>
      <c r="L12" s="268" t="s">
        <v>482</v>
      </c>
      <c r="M12" s="269">
        <v>837</v>
      </c>
      <c r="N12" s="270" t="s">
        <v>482</v>
      </c>
    </row>
    <row r="13" spans="1:16" ht="13.5" customHeight="1" x14ac:dyDescent="0.15">
      <c r="A13" s="248"/>
      <c r="B13" s="244"/>
      <c r="C13" s="244"/>
      <c r="D13" s="244"/>
      <c r="E13" s="244"/>
      <c r="F13" s="244"/>
      <c r="G13" s="1131" t="s">
        <v>483</v>
      </c>
      <c r="H13" s="1132"/>
      <c r="I13" s="1132"/>
      <c r="J13" s="1133"/>
      <c r="K13" s="267" t="s">
        <v>482</v>
      </c>
      <c r="L13" s="268" t="s">
        <v>482</v>
      </c>
      <c r="M13" s="269">
        <v>4</v>
      </c>
      <c r="N13" s="270" t="s">
        <v>482</v>
      </c>
    </row>
    <row r="14" spans="1:16" ht="13.5" customHeight="1" x14ac:dyDescent="0.15">
      <c r="A14" s="248"/>
      <c r="B14" s="244"/>
      <c r="C14" s="244"/>
      <c r="D14" s="244"/>
      <c r="E14" s="244"/>
      <c r="F14" s="244"/>
      <c r="G14" s="1131" t="s">
        <v>484</v>
      </c>
      <c r="H14" s="1132"/>
      <c r="I14" s="1132"/>
      <c r="J14" s="1133"/>
      <c r="K14" s="267">
        <v>129492</v>
      </c>
      <c r="L14" s="268">
        <v>4178</v>
      </c>
      <c r="M14" s="269">
        <v>3453</v>
      </c>
      <c r="N14" s="270">
        <v>21</v>
      </c>
    </row>
    <row r="15" spans="1:16" ht="13.5" customHeight="1" x14ac:dyDescent="0.15">
      <c r="A15" s="248"/>
      <c r="B15" s="244"/>
      <c r="C15" s="244"/>
      <c r="D15" s="244"/>
      <c r="E15" s="244"/>
      <c r="F15" s="244"/>
      <c r="G15" s="1131" t="s">
        <v>485</v>
      </c>
      <c r="H15" s="1132"/>
      <c r="I15" s="1132"/>
      <c r="J15" s="1133"/>
      <c r="K15" s="267">
        <v>2838</v>
      </c>
      <c r="L15" s="268">
        <v>92</v>
      </c>
      <c r="M15" s="269">
        <v>1923</v>
      </c>
      <c r="N15" s="270">
        <v>-95.2</v>
      </c>
    </row>
    <row r="16" spans="1:16" x14ac:dyDescent="0.15">
      <c r="A16" s="248"/>
      <c r="B16" s="244"/>
      <c r="C16" s="244"/>
      <c r="D16" s="244"/>
      <c r="E16" s="244"/>
      <c r="F16" s="244"/>
      <c r="G16" s="1134" t="s">
        <v>486</v>
      </c>
      <c r="H16" s="1135"/>
      <c r="I16" s="1135"/>
      <c r="J16" s="1136"/>
      <c r="K16" s="268">
        <v>-464260</v>
      </c>
      <c r="L16" s="268">
        <v>-14980</v>
      </c>
      <c r="M16" s="269">
        <v>-10272</v>
      </c>
      <c r="N16" s="270">
        <v>45.8</v>
      </c>
    </row>
    <row r="17" spans="1:16" x14ac:dyDescent="0.15">
      <c r="A17" s="248"/>
      <c r="B17" s="244"/>
      <c r="C17" s="244"/>
      <c r="D17" s="244"/>
      <c r="E17" s="244"/>
      <c r="F17" s="244"/>
      <c r="G17" s="1134" t="s">
        <v>171</v>
      </c>
      <c r="H17" s="1135"/>
      <c r="I17" s="1135"/>
      <c r="J17" s="1136"/>
      <c r="K17" s="268">
        <v>3743429</v>
      </c>
      <c r="L17" s="268">
        <v>120791</v>
      </c>
      <c r="M17" s="269">
        <v>95028</v>
      </c>
      <c r="N17" s="270">
        <v>27.1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28" t="s">
        <v>491</v>
      </c>
      <c r="H21" s="1129"/>
      <c r="I21" s="1129"/>
      <c r="J21" s="1130"/>
      <c r="K21" s="280">
        <v>11.55</v>
      </c>
      <c r="L21" s="281">
        <v>9.36</v>
      </c>
      <c r="M21" s="282">
        <v>2.19</v>
      </c>
      <c r="N21" s="249"/>
      <c r="O21" s="283"/>
      <c r="P21" s="279"/>
    </row>
    <row r="22" spans="1:16" s="284" customFormat="1" x14ac:dyDescent="0.15">
      <c r="A22" s="279"/>
      <c r="B22" s="249"/>
      <c r="C22" s="249"/>
      <c r="D22" s="249"/>
      <c r="E22" s="249"/>
      <c r="F22" s="249"/>
      <c r="G22" s="1128" t="s">
        <v>492</v>
      </c>
      <c r="H22" s="1129"/>
      <c r="I22" s="1129"/>
      <c r="J22" s="1130"/>
      <c r="K22" s="285">
        <v>100.6</v>
      </c>
      <c r="L22" s="286">
        <v>96.8</v>
      </c>
      <c r="M22" s="287">
        <v>3.8</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7" t="s">
        <v>473</v>
      </c>
      <c r="L30" s="254"/>
      <c r="M30" s="255" t="s">
        <v>474</v>
      </c>
      <c r="N30" s="256"/>
    </row>
    <row r="31" spans="1:16" x14ac:dyDescent="0.15">
      <c r="A31" s="248"/>
      <c r="B31" s="244"/>
      <c r="C31" s="244"/>
      <c r="D31" s="244"/>
      <c r="E31" s="244"/>
      <c r="F31" s="244"/>
      <c r="G31" s="257"/>
      <c r="H31" s="258"/>
      <c r="I31" s="258"/>
      <c r="J31" s="259"/>
      <c r="K31" s="1118"/>
      <c r="L31" s="260" t="s">
        <v>475</v>
      </c>
      <c r="M31" s="261" t="s">
        <v>476</v>
      </c>
      <c r="N31" s="262" t="s">
        <v>477</v>
      </c>
    </row>
    <row r="32" spans="1:16" ht="27" customHeight="1" x14ac:dyDescent="0.15">
      <c r="A32" s="248"/>
      <c r="B32" s="244"/>
      <c r="C32" s="244"/>
      <c r="D32" s="244"/>
      <c r="E32" s="244"/>
      <c r="F32" s="244"/>
      <c r="G32" s="1119" t="s">
        <v>496</v>
      </c>
      <c r="H32" s="1120"/>
      <c r="I32" s="1120"/>
      <c r="J32" s="1121"/>
      <c r="K32" s="294">
        <v>3828937</v>
      </c>
      <c r="L32" s="294">
        <v>123550</v>
      </c>
      <c r="M32" s="295">
        <v>65071</v>
      </c>
      <c r="N32" s="296">
        <v>89.9</v>
      </c>
    </row>
    <row r="33" spans="1:16" ht="13.5" customHeight="1" x14ac:dyDescent="0.15">
      <c r="A33" s="248"/>
      <c r="B33" s="244"/>
      <c r="C33" s="244"/>
      <c r="D33" s="244"/>
      <c r="E33" s="244"/>
      <c r="F33" s="244"/>
      <c r="G33" s="1119" t="s">
        <v>497</v>
      </c>
      <c r="H33" s="1120"/>
      <c r="I33" s="1120"/>
      <c r="J33" s="1121"/>
      <c r="K33" s="294" t="s">
        <v>482</v>
      </c>
      <c r="L33" s="294" t="s">
        <v>482</v>
      </c>
      <c r="M33" s="295" t="s">
        <v>482</v>
      </c>
      <c r="N33" s="296" t="s">
        <v>482</v>
      </c>
    </row>
    <row r="34" spans="1:16" ht="27" customHeight="1" x14ac:dyDescent="0.15">
      <c r="A34" s="248"/>
      <c r="B34" s="244"/>
      <c r="C34" s="244"/>
      <c r="D34" s="244"/>
      <c r="E34" s="244"/>
      <c r="F34" s="244"/>
      <c r="G34" s="1119" t="s">
        <v>498</v>
      </c>
      <c r="H34" s="1120"/>
      <c r="I34" s="1120"/>
      <c r="J34" s="1121"/>
      <c r="K34" s="294" t="s">
        <v>482</v>
      </c>
      <c r="L34" s="294" t="s">
        <v>482</v>
      </c>
      <c r="M34" s="295">
        <v>23</v>
      </c>
      <c r="N34" s="296" t="s">
        <v>482</v>
      </c>
    </row>
    <row r="35" spans="1:16" ht="27" customHeight="1" x14ac:dyDescent="0.15">
      <c r="A35" s="248"/>
      <c r="B35" s="244"/>
      <c r="C35" s="244"/>
      <c r="D35" s="244"/>
      <c r="E35" s="244"/>
      <c r="F35" s="244"/>
      <c r="G35" s="1119" t="s">
        <v>499</v>
      </c>
      <c r="H35" s="1120"/>
      <c r="I35" s="1120"/>
      <c r="J35" s="1121"/>
      <c r="K35" s="294">
        <v>604986</v>
      </c>
      <c r="L35" s="294">
        <v>19521</v>
      </c>
      <c r="M35" s="295">
        <v>17560</v>
      </c>
      <c r="N35" s="296">
        <v>11.2</v>
      </c>
    </row>
    <row r="36" spans="1:16" ht="27" customHeight="1" x14ac:dyDescent="0.15">
      <c r="A36" s="248"/>
      <c r="B36" s="244"/>
      <c r="C36" s="244"/>
      <c r="D36" s="244"/>
      <c r="E36" s="244"/>
      <c r="F36" s="244"/>
      <c r="G36" s="1119" t="s">
        <v>500</v>
      </c>
      <c r="H36" s="1120"/>
      <c r="I36" s="1120"/>
      <c r="J36" s="1121"/>
      <c r="K36" s="294">
        <v>513</v>
      </c>
      <c r="L36" s="294">
        <v>17</v>
      </c>
      <c r="M36" s="295">
        <v>3274</v>
      </c>
      <c r="N36" s="296">
        <v>-99.5</v>
      </c>
    </row>
    <row r="37" spans="1:16" ht="13.5" customHeight="1" x14ac:dyDescent="0.15">
      <c r="A37" s="248"/>
      <c r="B37" s="244"/>
      <c r="C37" s="244"/>
      <c r="D37" s="244"/>
      <c r="E37" s="244"/>
      <c r="F37" s="244"/>
      <c r="G37" s="1119" t="s">
        <v>501</v>
      </c>
      <c r="H37" s="1120"/>
      <c r="I37" s="1120"/>
      <c r="J37" s="1121"/>
      <c r="K37" s="294">
        <v>6177</v>
      </c>
      <c r="L37" s="294">
        <v>199</v>
      </c>
      <c r="M37" s="295">
        <v>1387</v>
      </c>
      <c r="N37" s="296">
        <v>-85.7</v>
      </c>
    </row>
    <row r="38" spans="1:16" ht="27" customHeight="1" x14ac:dyDescent="0.15">
      <c r="A38" s="248"/>
      <c r="B38" s="244"/>
      <c r="C38" s="244"/>
      <c r="D38" s="244"/>
      <c r="E38" s="244"/>
      <c r="F38" s="244"/>
      <c r="G38" s="1122" t="s">
        <v>502</v>
      </c>
      <c r="H38" s="1123"/>
      <c r="I38" s="1123"/>
      <c r="J38" s="1124"/>
      <c r="K38" s="297">
        <v>138</v>
      </c>
      <c r="L38" s="297">
        <v>4</v>
      </c>
      <c r="M38" s="298">
        <v>7</v>
      </c>
      <c r="N38" s="299">
        <v>-42.9</v>
      </c>
      <c r="O38" s="293"/>
    </row>
    <row r="39" spans="1:16" x14ac:dyDescent="0.15">
      <c r="A39" s="248"/>
      <c r="B39" s="244"/>
      <c r="C39" s="244"/>
      <c r="D39" s="244"/>
      <c r="E39" s="244"/>
      <c r="F39" s="244"/>
      <c r="G39" s="1122" t="s">
        <v>503</v>
      </c>
      <c r="H39" s="1123"/>
      <c r="I39" s="1123"/>
      <c r="J39" s="1124"/>
      <c r="K39" s="300">
        <v>-68297</v>
      </c>
      <c r="L39" s="300">
        <v>-2204</v>
      </c>
      <c r="M39" s="301">
        <v>-4282</v>
      </c>
      <c r="N39" s="302">
        <v>-48.5</v>
      </c>
      <c r="O39" s="293"/>
    </row>
    <row r="40" spans="1:16" ht="27" customHeight="1" x14ac:dyDescent="0.15">
      <c r="A40" s="248"/>
      <c r="B40" s="244"/>
      <c r="C40" s="244"/>
      <c r="D40" s="244"/>
      <c r="E40" s="244"/>
      <c r="F40" s="244"/>
      <c r="G40" s="1119" t="s">
        <v>504</v>
      </c>
      <c r="H40" s="1120"/>
      <c r="I40" s="1120"/>
      <c r="J40" s="1121"/>
      <c r="K40" s="300">
        <v>-2815390</v>
      </c>
      <c r="L40" s="300">
        <v>-90845</v>
      </c>
      <c r="M40" s="301">
        <v>-54179</v>
      </c>
      <c r="N40" s="302">
        <v>67.7</v>
      </c>
      <c r="O40" s="293"/>
    </row>
    <row r="41" spans="1:16" x14ac:dyDescent="0.15">
      <c r="A41" s="248"/>
      <c r="B41" s="244"/>
      <c r="C41" s="244"/>
      <c r="D41" s="244"/>
      <c r="E41" s="244"/>
      <c r="F41" s="244"/>
      <c r="G41" s="1125" t="s">
        <v>281</v>
      </c>
      <c r="H41" s="1126"/>
      <c r="I41" s="1126"/>
      <c r="J41" s="1127"/>
      <c r="K41" s="294">
        <v>1557064</v>
      </c>
      <c r="L41" s="300">
        <v>50242</v>
      </c>
      <c r="M41" s="301">
        <v>28861</v>
      </c>
      <c r="N41" s="302">
        <v>74.099999999999994</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12" t="s">
        <v>473</v>
      </c>
      <c r="J49" s="1114" t="s">
        <v>508</v>
      </c>
      <c r="K49" s="1115"/>
      <c r="L49" s="1115"/>
      <c r="M49" s="1115"/>
      <c r="N49" s="1116"/>
    </row>
    <row r="50" spans="1:14" x14ac:dyDescent="0.15">
      <c r="A50" s="248"/>
      <c r="B50" s="244"/>
      <c r="C50" s="244"/>
      <c r="D50" s="244"/>
      <c r="E50" s="244"/>
      <c r="F50" s="244"/>
      <c r="G50" s="312"/>
      <c r="H50" s="313"/>
      <c r="I50" s="1113"/>
      <c r="J50" s="314" t="s">
        <v>509</v>
      </c>
      <c r="K50" s="315" t="s">
        <v>510</v>
      </c>
      <c r="L50" s="316" t="s">
        <v>511</v>
      </c>
      <c r="M50" s="317" t="s">
        <v>512</v>
      </c>
      <c r="N50" s="318" t="s">
        <v>513</v>
      </c>
    </row>
    <row r="51" spans="1:14" x14ac:dyDescent="0.15">
      <c r="A51" s="248"/>
      <c r="B51" s="244"/>
      <c r="C51" s="244"/>
      <c r="D51" s="244"/>
      <c r="E51" s="244"/>
      <c r="F51" s="244"/>
      <c r="G51" s="310" t="s">
        <v>514</v>
      </c>
      <c r="H51" s="311"/>
      <c r="I51" s="319">
        <v>2299454</v>
      </c>
      <c r="J51" s="320">
        <v>71820</v>
      </c>
      <c r="K51" s="321">
        <v>46.2</v>
      </c>
      <c r="L51" s="322">
        <v>79008</v>
      </c>
      <c r="M51" s="323">
        <v>36.6</v>
      </c>
      <c r="N51" s="324">
        <v>9.6</v>
      </c>
    </row>
    <row r="52" spans="1:14" x14ac:dyDescent="0.15">
      <c r="A52" s="248"/>
      <c r="B52" s="244"/>
      <c r="C52" s="244"/>
      <c r="D52" s="244"/>
      <c r="E52" s="244"/>
      <c r="F52" s="244"/>
      <c r="G52" s="325"/>
      <c r="H52" s="326" t="s">
        <v>515</v>
      </c>
      <c r="I52" s="327">
        <v>1457175</v>
      </c>
      <c r="J52" s="328">
        <v>45513</v>
      </c>
      <c r="K52" s="329">
        <v>46</v>
      </c>
      <c r="L52" s="330">
        <v>46014</v>
      </c>
      <c r="M52" s="331">
        <v>37.5</v>
      </c>
      <c r="N52" s="332">
        <v>8.5</v>
      </c>
    </row>
    <row r="53" spans="1:14" x14ac:dyDescent="0.15">
      <c r="A53" s="248"/>
      <c r="B53" s="244"/>
      <c r="C53" s="244"/>
      <c r="D53" s="244"/>
      <c r="E53" s="244"/>
      <c r="F53" s="244"/>
      <c r="G53" s="310" t="s">
        <v>516</v>
      </c>
      <c r="H53" s="311"/>
      <c r="I53" s="319">
        <v>6120192</v>
      </c>
      <c r="J53" s="320">
        <v>193775</v>
      </c>
      <c r="K53" s="321">
        <v>169.8</v>
      </c>
      <c r="L53" s="322">
        <v>86381</v>
      </c>
      <c r="M53" s="323">
        <v>9.3000000000000007</v>
      </c>
      <c r="N53" s="324">
        <v>160.5</v>
      </c>
    </row>
    <row r="54" spans="1:14" x14ac:dyDescent="0.15">
      <c r="A54" s="248"/>
      <c r="B54" s="244"/>
      <c r="C54" s="244"/>
      <c r="D54" s="244"/>
      <c r="E54" s="244"/>
      <c r="F54" s="244"/>
      <c r="G54" s="325"/>
      <c r="H54" s="326" t="s">
        <v>515</v>
      </c>
      <c r="I54" s="327">
        <v>2349994</v>
      </c>
      <c r="J54" s="328">
        <v>74405</v>
      </c>
      <c r="K54" s="329">
        <v>63.5</v>
      </c>
      <c r="L54" s="330">
        <v>41242</v>
      </c>
      <c r="M54" s="331">
        <v>-10.4</v>
      </c>
      <c r="N54" s="332">
        <v>73.900000000000006</v>
      </c>
    </row>
    <row r="55" spans="1:14" x14ac:dyDescent="0.15">
      <c r="A55" s="248"/>
      <c r="B55" s="244"/>
      <c r="C55" s="244"/>
      <c r="D55" s="244"/>
      <c r="E55" s="244"/>
      <c r="F55" s="244"/>
      <c r="G55" s="310" t="s">
        <v>517</v>
      </c>
      <c r="H55" s="311"/>
      <c r="I55" s="319">
        <v>2808261</v>
      </c>
      <c r="J55" s="320">
        <v>90003</v>
      </c>
      <c r="K55" s="321">
        <v>-53.6</v>
      </c>
      <c r="L55" s="322">
        <v>67201</v>
      </c>
      <c r="M55" s="323">
        <v>-22.2</v>
      </c>
      <c r="N55" s="324">
        <v>-31.4</v>
      </c>
    </row>
    <row r="56" spans="1:14" x14ac:dyDescent="0.15">
      <c r="A56" s="248"/>
      <c r="B56" s="244"/>
      <c r="C56" s="244"/>
      <c r="D56" s="244"/>
      <c r="E56" s="244"/>
      <c r="F56" s="244"/>
      <c r="G56" s="325"/>
      <c r="H56" s="326" t="s">
        <v>515</v>
      </c>
      <c r="I56" s="327">
        <v>1621547</v>
      </c>
      <c r="J56" s="328">
        <v>51969</v>
      </c>
      <c r="K56" s="329">
        <v>-30.2</v>
      </c>
      <c r="L56" s="330">
        <v>35210</v>
      </c>
      <c r="M56" s="331">
        <v>-14.6</v>
      </c>
      <c r="N56" s="332">
        <v>-15.6</v>
      </c>
    </row>
    <row r="57" spans="1:14" x14ac:dyDescent="0.15">
      <c r="A57" s="248"/>
      <c r="B57" s="244"/>
      <c r="C57" s="244"/>
      <c r="D57" s="244"/>
      <c r="E57" s="244"/>
      <c r="F57" s="244"/>
      <c r="G57" s="310" t="s">
        <v>518</v>
      </c>
      <c r="H57" s="311"/>
      <c r="I57" s="319">
        <v>6769788</v>
      </c>
      <c r="J57" s="320">
        <v>215908</v>
      </c>
      <c r="K57" s="321">
        <v>139.9</v>
      </c>
      <c r="L57" s="322">
        <v>75709</v>
      </c>
      <c r="M57" s="323">
        <v>12.7</v>
      </c>
      <c r="N57" s="324">
        <v>127.2</v>
      </c>
    </row>
    <row r="58" spans="1:14" x14ac:dyDescent="0.15">
      <c r="A58" s="248"/>
      <c r="B58" s="244"/>
      <c r="C58" s="244"/>
      <c r="D58" s="244"/>
      <c r="E58" s="244"/>
      <c r="F58" s="244"/>
      <c r="G58" s="325"/>
      <c r="H58" s="326" t="s">
        <v>515</v>
      </c>
      <c r="I58" s="327">
        <v>2950086</v>
      </c>
      <c r="J58" s="328">
        <v>94087</v>
      </c>
      <c r="K58" s="329">
        <v>81</v>
      </c>
      <c r="L58" s="330">
        <v>35212</v>
      </c>
      <c r="M58" s="331">
        <v>0</v>
      </c>
      <c r="N58" s="332">
        <v>81</v>
      </c>
    </row>
    <row r="59" spans="1:14" x14ac:dyDescent="0.15">
      <c r="A59" s="248"/>
      <c r="B59" s="244"/>
      <c r="C59" s="244"/>
      <c r="D59" s="244"/>
      <c r="E59" s="244"/>
      <c r="F59" s="244"/>
      <c r="G59" s="310" t="s">
        <v>519</v>
      </c>
      <c r="H59" s="311"/>
      <c r="I59" s="319">
        <v>3628744</v>
      </c>
      <c r="J59" s="320">
        <v>117090</v>
      </c>
      <c r="K59" s="321">
        <v>-45.8</v>
      </c>
      <c r="L59" s="322">
        <v>90961</v>
      </c>
      <c r="M59" s="323">
        <v>20.100000000000001</v>
      </c>
      <c r="N59" s="324">
        <v>-65.900000000000006</v>
      </c>
    </row>
    <row r="60" spans="1:14" x14ac:dyDescent="0.15">
      <c r="A60" s="248"/>
      <c r="B60" s="244"/>
      <c r="C60" s="244"/>
      <c r="D60" s="244"/>
      <c r="E60" s="244"/>
      <c r="F60" s="244"/>
      <c r="G60" s="325"/>
      <c r="H60" s="326" t="s">
        <v>515</v>
      </c>
      <c r="I60" s="333">
        <v>2681658</v>
      </c>
      <c r="J60" s="328">
        <v>86530</v>
      </c>
      <c r="K60" s="329">
        <v>-8</v>
      </c>
      <c r="L60" s="330">
        <v>37720</v>
      </c>
      <c r="M60" s="331">
        <v>7.1</v>
      </c>
      <c r="N60" s="332">
        <v>-15.1</v>
      </c>
    </row>
    <row r="61" spans="1:14" x14ac:dyDescent="0.15">
      <c r="A61" s="248"/>
      <c r="B61" s="244"/>
      <c r="C61" s="244"/>
      <c r="D61" s="244"/>
      <c r="E61" s="244"/>
      <c r="F61" s="244"/>
      <c r="G61" s="310" t="s">
        <v>520</v>
      </c>
      <c r="H61" s="334"/>
      <c r="I61" s="335">
        <v>4325288</v>
      </c>
      <c r="J61" s="336">
        <v>137719</v>
      </c>
      <c r="K61" s="337">
        <v>51.3</v>
      </c>
      <c r="L61" s="338">
        <v>79852</v>
      </c>
      <c r="M61" s="339">
        <v>11.3</v>
      </c>
      <c r="N61" s="324">
        <v>40</v>
      </c>
    </row>
    <row r="62" spans="1:14" x14ac:dyDescent="0.15">
      <c r="A62" s="248"/>
      <c r="B62" s="244"/>
      <c r="C62" s="244"/>
      <c r="D62" s="244"/>
      <c r="E62" s="244"/>
      <c r="F62" s="244"/>
      <c r="G62" s="325"/>
      <c r="H62" s="326" t="s">
        <v>515</v>
      </c>
      <c r="I62" s="327">
        <v>2212092</v>
      </c>
      <c r="J62" s="328">
        <v>70501</v>
      </c>
      <c r="K62" s="329">
        <v>30.5</v>
      </c>
      <c r="L62" s="330">
        <v>39080</v>
      </c>
      <c r="M62" s="331">
        <v>3.9</v>
      </c>
      <c r="N62" s="332">
        <v>26.6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7" t="s">
        <v>3</v>
      </c>
      <c r="D47" s="1137"/>
      <c r="E47" s="1138"/>
      <c r="F47" s="11">
        <v>9.73</v>
      </c>
      <c r="G47" s="12">
        <v>10.88</v>
      </c>
      <c r="H47" s="12">
        <v>13.82</v>
      </c>
      <c r="I47" s="12">
        <v>18.46</v>
      </c>
      <c r="J47" s="13">
        <v>20.02</v>
      </c>
    </row>
    <row r="48" spans="2:10" ht="57.75" customHeight="1" x14ac:dyDescent="0.15">
      <c r="B48" s="14"/>
      <c r="C48" s="1139" t="s">
        <v>4</v>
      </c>
      <c r="D48" s="1139"/>
      <c r="E48" s="1140"/>
      <c r="F48" s="15">
        <v>2.0699999999999998</v>
      </c>
      <c r="G48" s="16">
        <v>4.1900000000000004</v>
      </c>
      <c r="H48" s="16">
        <v>4.2300000000000004</v>
      </c>
      <c r="I48" s="16">
        <v>4.79</v>
      </c>
      <c r="J48" s="17">
        <v>3.77</v>
      </c>
    </row>
    <row r="49" spans="2:10" ht="57.75" customHeight="1" thickBot="1" x14ac:dyDescent="0.2">
      <c r="B49" s="18"/>
      <c r="C49" s="1141" t="s">
        <v>5</v>
      </c>
      <c r="D49" s="1141"/>
      <c r="E49" s="1142"/>
      <c r="F49" s="19">
        <v>2.96</v>
      </c>
      <c r="G49" s="20">
        <v>2.84</v>
      </c>
      <c r="H49" s="20">
        <v>0.36</v>
      </c>
      <c r="I49" s="20">
        <v>2.5499999999999998</v>
      </c>
      <c r="J49" s="21">
        <v>1.55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49" t="s">
        <v>527</v>
      </c>
      <c r="D34" s="1149"/>
      <c r="E34" s="1150"/>
      <c r="F34" s="32">
        <v>2.0699999999999998</v>
      </c>
      <c r="G34" s="33">
        <v>4.18</v>
      </c>
      <c r="H34" s="33">
        <v>4.2300000000000004</v>
      </c>
      <c r="I34" s="33">
        <v>4.79</v>
      </c>
      <c r="J34" s="34">
        <v>3.77</v>
      </c>
      <c r="K34" s="22"/>
      <c r="L34" s="22"/>
      <c r="M34" s="22"/>
      <c r="N34" s="22"/>
      <c r="O34" s="22"/>
      <c r="P34" s="22"/>
    </row>
    <row r="35" spans="1:16" ht="39" customHeight="1" x14ac:dyDescent="0.15">
      <c r="A35" s="22"/>
      <c r="B35" s="35"/>
      <c r="C35" s="1143" t="s">
        <v>528</v>
      </c>
      <c r="D35" s="1144"/>
      <c r="E35" s="1145"/>
      <c r="F35" s="36">
        <v>0.53</v>
      </c>
      <c r="G35" s="37">
        <v>2.04</v>
      </c>
      <c r="H35" s="37">
        <v>4.03</v>
      </c>
      <c r="I35" s="37">
        <v>4.91</v>
      </c>
      <c r="J35" s="38">
        <v>3.3</v>
      </c>
      <c r="K35" s="22"/>
      <c r="L35" s="22"/>
      <c r="M35" s="22"/>
      <c r="N35" s="22"/>
      <c r="O35" s="22"/>
      <c r="P35" s="22"/>
    </row>
    <row r="36" spans="1:16" ht="39" customHeight="1" x14ac:dyDescent="0.15">
      <c r="A36" s="22"/>
      <c r="B36" s="35"/>
      <c r="C36" s="1143" t="s">
        <v>529</v>
      </c>
      <c r="D36" s="1144"/>
      <c r="E36" s="1145"/>
      <c r="F36" s="36">
        <v>1.64</v>
      </c>
      <c r="G36" s="37">
        <v>1.67</v>
      </c>
      <c r="H36" s="37">
        <v>1.71</v>
      </c>
      <c r="I36" s="37">
        <v>1.87</v>
      </c>
      <c r="J36" s="38">
        <v>1.84</v>
      </c>
      <c r="K36" s="22"/>
      <c r="L36" s="22"/>
      <c r="M36" s="22"/>
      <c r="N36" s="22"/>
      <c r="O36" s="22"/>
      <c r="P36" s="22"/>
    </row>
    <row r="37" spans="1:16" ht="39" customHeight="1" x14ac:dyDescent="0.15">
      <c r="A37" s="22"/>
      <c r="B37" s="35"/>
      <c r="C37" s="1143" t="s">
        <v>530</v>
      </c>
      <c r="D37" s="1144"/>
      <c r="E37" s="1145"/>
      <c r="F37" s="36">
        <v>0.31</v>
      </c>
      <c r="G37" s="37">
        <v>0.22</v>
      </c>
      <c r="H37" s="37">
        <v>0.09</v>
      </c>
      <c r="I37" s="37">
        <v>0.28000000000000003</v>
      </c>
      <c r="J37" s="38">
        <v>0.32</v>
      </c>
      <c r="K37" s="22"/>
      <c r="L37" s="22"/>
      <c r="M37" s="22"/>
      <c r="N37" s="22"/>
      <c r="O37" s="22"/>
      <c r="P37" s="22"/>
    </row>
    <row r="38" spans="1:16" ht="39" customHeight="1" x14ac:dyDescent="0.15">
      <c r="A38" s="22"/>
      <c r="B38" s="35"/>
      <c r="C38" s="1143" t="s">
        <v>531</v>
      </c>
      <c r="D38" s="1144"/>
      <c r="E38" s="1145"/>
      <c r="F38" s="36">
        <v>0.06</v>
      </c>
      <c r="G38" s="37">
        <v>0.05</v>
      </c>
      <c r="H38" s="37">
        <v>0.06</v>
      </c>
      <c r="I38" s="37">
        <v>0.06</v>
      </c>
      <c r="J38" s="38">
        <v>0.06</v>
      </c>
      <c r="K38" s="22"/>
      <c r="L38" s="22"/>
      <c r="M38" s="22"/>
      <c r="N38" s="22"/>
      <c r="O38" s="22"/>
      <c r="P38" s="22"/>
    </row>
    <row r="39" spans="1:16" ht="39" customHeight="1" x14ac:dyDescent="0.15">
      <c r="A39" s="22"/>
      <c r="B39" s="35"/>
      <c r="C39" s="1143" t="s">
        <v>532</v>
      </c>
      <c r="D39" s="1144"/>
      <c r="E39" s="1145"/>
      <c r="F39" s="36">
        <v>0</v>
      </c>
      <c r="G39" s="37">
        <v>0</v>
      </c>
      <c r="H39" s="37">
        <v>0.01</v>
      </c>
      <c r="I39" s="37">
        <v>0.01</v>
      </c>
      <c r="J39" s="38">
        <v>0.01</v>
      </c>
      <c r="K39" s="22"/>
      <c r="L39" s="22"/>
      <c r="M39" s="22"/>
      <c r="N39" s="22"/>
      <c r="O39" s="22"/>
      <c r="P39" s="22"/>
    </row>
    <row r="40" spans="1:16" ht="39" customHeight="1" x14ac:dyDescent="0.15">
      <c r="A40" s="22"/>
      <c r="B40" s="35"/>
      <c r="C40" s="1143" t="s">
        <v>533</v>
      </c>
      <c r="D40" s="1144"/>
      <c r="E40" s="1145"/>
      <c r="F40" s="36">
        <v>0.02</v>
      </c>
      <c r="G40" s="37">
        <v>0</v>
      </c>
      <c r="H40" s="37">
        <v>0</v>
      </c>
      <c r="I40" s="37">
        <v>0</v>
      </c>
      <c r="J40" s="38">
        <v>0.01</v>
      </c>
      <c r="K40" s="22"/>
      <c r="L40" s="22"/>
      <c r="M40" s="22"/>
      <c r="N40" s="22"/>
      <c r="O40" s="22"/>
      <c r="P40" s="22"/>
    </row>
    <row r="41" spans="1:16" ht="39" customHeight="1" x14ac:dyDescent="0.15">
      <c r="A41" s="22"/>
      <c r="B41" s="35"/>
      <c r="C41" s="1143" t="s">
        <v>534</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535</v>
      </c>
      <c r="D42" s="1144"/>
      <c r="E42" s="1145"/>
      <c r="F42" s="36" t="s">
        <v>482</v>
      </c>
      <c r="G42" s="37" t="s">
        <v>482</v>
      </c>
      <c r="H42" s="37" t="s">
        <v>482</v>
      </c>
      <c r="I42" s="37" t="s">
        <v>482</v>
      </c>
      <c r="J42" s="38" t="s">
        <v>482</v>
      </c>
      <c r="K42" s="22"/>
      <c r="L42" s="22"/>
      <c r="M42" s="22"/>
      <c r="N42" s="22"/>
      <c r="O42" s="22"/>
      <c r="P42" s="22"/>
    </row>
    <row r="43" spans="1:16" ht="39" customHeight="1" thickBot="1" x14ac:dyDescent="0.2">
      <c r="A43" s="22"/>
      <c r="B43" s="40"/>
      <c r="C43" s="1146" t="s">
        <v>536</v>
      </c>
      <c r="D43" s="1147"/>
      <c r="E43" s="1148"/>
      <c r="F43" s="41">
        <v>0.02</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4213</v>
      </c>
      <c r="L45" s="60">
        <v>4255</v>
      </c>
      <c r="M45" s="60">
        <v>4157</v>
      </c>
      <c r="N45" s="60">
        <v>3991</v>
      </c>
      <c r="O45" s="61">
        <v>3829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x14ac:dyDescent="0.15">
      <c r="A48" s="48"/>
      <c r="B48" s="1161"/>
      <c r="C48" s="1162"/>
      <c r="D48" s="62"/>
      <c r="E48" s="1153" t="s">
        <v>15</v>
      </c>
      <c r="F48" s="1153"/>
      <c r="G48" s="1153"/>
      <c r="H48" s="1153"/>
      <c r="I48" s="1153"/>
      <c r="J48" s="1154"/>
      <c r="K48" s="63">
        <v>563</v>
      </c>
      <c r="L48" s="64">
        <v>587</v>
      </c>
      <c r="M48" s="64">
        <v>571</v>
      </c>
      <c r="N48" s="64">
        <v>589</v>
      </c>
      <c r="O48" s="65">
        <v>605</v>
      </c>
      <c r="P48" s="48"/>
      <c r="Q48" s="48"/>
      <c r="R48" s="48"/>
      <c r="S48" s="48"/>
      <c r="T48" s="48"/>
      <c r="U48" s="48"/>
    </row>
    <row r="49" spans="1:21" ht="30.75" customHeight="1" x14ac:dyDescent="0.15">
      <c r="A49" s="48"/>
      <c r="B49" s="1161"/>
      <c r="C49" s="1162"/>
      <c r="D49" s="62"/>
      <c r="E49" s="1153" t="s">
        <v>16</v>
      </c>
      <c r="F49" s="1153"/>
      <c r="G49" s="1153"/>
      <c r="H49" s="1153"/>
      <c r="I49" s="1153"/>
      <c r="J49" s="1154"/>
      <c r="K49" s="63">
        <v>95</v>
      </c>
      <c r="L49" s="64">
        <v>27</v>
      </c>
      <c r="M49" s="64">
        <v>0</v>
      </c>
      <c r="N49" s="64">
        <v>1</v>
      </c>
      <c r="O49" s="65">
        <v>1</v>
      </c>
      <c r="P49" s="48"/>
      <c r="Q49" s="48"/>
      <c r="R49" s="48"/>
      <c r="S49" s="48"/>
      <c r="T49" s="48"/>
      <c r="U49" s="48"/>
    </row>
    <row r="50" spans="1:21" ht="30.75" customHeight="1" x14ac:dyDescent="0.15">
      <c r="A50" s="48"/>
      <c r="B50" s="1161"/>
      <c r="C50" s="1162"/>
      <c r="D50" s="62"/>
      <c r="E50" s="1153" t="s">
        <v>17</v>
      </c>
      <c r="F50" s="1153"/>
      <c r="G50" s="1153"/>
      <c r="H50" s="1153"/>
      <c r="I50" s="1153"/>
      <c r="J50" s="1154"/>
      <c r="K50" s="63">
        <v>9</v>
      </c>
      <c r="L50" s="64">
        <v>8</v>
      </c>
      <c r="M50" s="64">
        <v>8</v>
      </c>
      <c r="N50" s="64">
        <v>6</v>
      </c>
      <c r="O50" s="65">
        <v>6</v>
      </c>
      <c r="P50" s="48"/>
      <c r="Q50" s="48"/>
      <c r="R50" s="48"/>
      <c r="S50" s="48"/>
      <c r="T50" s="48"/>
      <c r="U50" s="48"/>
    </row>
    <row r="51" spans="1:21" ht="30.75" customHeight="1" x14ac:dyDescent="0.15">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2894</v>
      </c>
      <c r="L52" s="64">
        <v>3007</v>
      </c>
      <c r="M52" s="64">
        <v>2965</v>
      </c>
      <c r="N52" s="64">
        <v>2946</v>
      </c>
      <c r="O52" s="65">
        <v>2883</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1986</v>
      </c>
      <c r="L53" s="69">
        <v>1870</v>
      </c>
      <c r="M53" s="69">
        <v>1771</v>
      </c>
      <c r="N53" s="69">
        <v>1641</v>
      </c>
      <c r="O53" s="70">
        <v>1558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2015-04-22T04:54:59Z</cp:lastPrinted>
  <dcterms:created xsi:type="dcterms:W3CDTF">2015-02-17T07:28:51Z</dcterms:created>
  <dcterms:modified xsi:type="dcterms:W3CDTF">2015-04-27T06:00:06Z</dcterms:modified>
</cp:coreProperties>
</file>