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W36" i="9"/>
  <c r="BE36" i="9"/>
  <c r="CO35" i="9"/>
  <c r="BW35" i="9"/>
  <c r="C35" i="9"/>
  <c r="C36" i="9" s="1"/>
  <c r="U34" i="9" s="1"/>
  <c r="U35" i="9" s="1"/>
  <c r="U36" i="9" s="1"/>
  <c r="U37" i="9" s="1"/>
  <c r="CO34" i="9"/>
  <c r="BW34" i="9"/>
  <c r="C34" i="9"/>
  <c r="AM34" i="9" l="1"/>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<sst xmlns="http://schemas.openxmlformats.org/spreadsheetml/2006/main" count="991" uniqueCount="548">
  <si>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</si>
  <si>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</si>
  <si>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</si>
  <si>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</si>
  <si>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</si>
  <si>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</si>
  <si>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</si>
  <si>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</si>
  <si>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</si>
  <si>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</si>
  <si>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</si>
  <si>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</si>
  <si>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</si>
  <si>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</si>
  <si>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</si>
  <si>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</si>
  <si>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</si>
  <si>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</si>
  <si>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</si>
  <si>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</si>
  <si>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</si>
  <si>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</si>
  <si>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</si>
  <si>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</si>
  <si>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</si>
  <si>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</si>
  <si>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</si>
  <si>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</si>
  <si>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</si>
  <si>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</si>
  <si>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</si>
  <si>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</si>
  <si>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</si>
  <si>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</si>
  <si>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</si>
  <si>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</si>
  <si>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</si>
  <si>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</si>
  <si>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</si>
  <si>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</si>
  <si>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</si>
  <si>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</si>
  <si>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</si>
  <si>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</si>
  <si>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</si>
  <si>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</si>
  <si>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</si>
  <si>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</si>
  <si>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</si>
  <si>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</si>
  <si>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</si>
  <si>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</si>
  <si>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</si>
  <si>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</si>
  <si>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</si>
  <si>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</si>
  <si>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</si>
  <si>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</si>
  <si>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</si>
  <si>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</si>
  <si>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</si>
  <si>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</si>
  <si>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</si>
  <si>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</si>
  <si>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</si>
  <si>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</si>
  <si>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</si>
  <si>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</si>
  <si>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</si>
  <si>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</si>
  <si>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</si>
  <si>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</si>
  <si>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</si>
  <si>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</si>
  <si>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</si>
  <si>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</si>
  <si>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</si>
  <si>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</si>
  <si>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</si>
  <si>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</si>
  <si>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</si>
  <si>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</si>
  <si>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江田島市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</si>
  <si>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</si>
  <si>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</si>
  <si>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</si>
  <si>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</si>
  <si>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</si>
  <si>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</si>
  <si>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</si>
  <si>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</si>
  <si>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</si>
  <si>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</si>
  <si>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</si>
  <si>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</si>
  <si>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</si>
  <si>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</si>
  <si>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</si>
  <si>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</si>
  <si>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</si>
  <si>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</si>
  <si>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</si>
  <si>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</si>
  <si>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</si>
  <si>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</si>
  <si>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</si>
  <si>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</si>
  <si>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</si>
  <si>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</si>
  <si>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</si>
  <si>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</si>
  <si>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</si>
  <si>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</si>
  <si>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</si>
  <si>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</si>
  <si>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</si>
  <si>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</si>
  <si>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</si>
  <si>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</si>
  <si>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</si>
  <si>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</si>
  <si>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</si>
  <si>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</si>
  <si>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</si>
  <si>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</si>
  <si>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</si>
  <si>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</si>
  <si>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</si>
  <si>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</si>
  <si>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</si>
  <si>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</si>
  <si>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</si>
  <si>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</si>
  <si>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</si>
  <si>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</si>
  <si>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</si>
  <si>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</si>
  <si>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</si>
  <si>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</si>
  <si>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</si>
  <si>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</si>
  <si>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</si>
  <si>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</si>
  <si>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</si>
  <si>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</si>
  <si>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</si>
  <si>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</si>
  <si>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</si>
  <si>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</si>
  <si>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</si>
  <si>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</si>
  <si>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</si>
  <si>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</si>
  <si>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</si>
  <si>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</si>
  <si>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</si>
  <si>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</si>
  <si>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</si>
  <si>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</si>
  <si>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</si>
  <si>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</si>
  <si>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</si>
  <si>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</si>
  <si>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</si>
  <si>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</si>
  <si>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</si>
  <si>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</si>
  <si>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</si>
  <si>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</si>
  <si>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</si>
  <si>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</si>
  <si>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</si>
  <si>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</si>
  <si>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</si>
  <si>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</si>
  <si>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</si>
  <si>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</si>
  <si>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</si>
  <si>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</si>
  <si>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</si>
  <si>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</si>
  <si>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</si>
  <si>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</si>
  <si>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</si>
  <si>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</si>
  <si>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</si>
  <si>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</si>
  <si>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</si>
  <si>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</si>
  <si>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</si>
  <si>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</si>
  <si>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</si>
  <si>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</si>
  <si>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</si>
  <si>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</si>
  <si>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広島県江田島市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</si>
  <si>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</si>
  <si>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</si>
  <si>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</si>
  <si>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</si>
  <si>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</si>
  <si>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</si>
  <si>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</si>
  <si>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</si>
  <si>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</si>
  <si>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</si>
  <si>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</si>
  <si>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</si>
  <si>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</si>
  <si>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</si>
  <si>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</si>
  <si>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</si>
  <si>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</si>
  <si>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</si>
  <si>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</si>
  <si>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</si>
  <si>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</si>
  <si>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</si>
  <si>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</si>
  <si>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</si>
  <si>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</si>
  <si>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</si>
  <si>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</si>
  <si>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</si>
  <si>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</si>
  <si>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</si>
  <si>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</si>
  <si>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</si>
  <si>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</si>
  <si>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</si>
  <si>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</si>
  <si>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</si>
  <si>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</si>
  <si>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</si>
  <si>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</si>
  <si>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</si>
  <si>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</si>
  <si>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</si>
  <si>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</si>
  <si>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</si>
  <si>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</si>
  <si>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</si>
  <si>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</si>
  <si>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</si>
  <si>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</si>
  <si>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</si>
  <si>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</si>
  <si>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</si>
  <si>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</si>
  <si>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</si>
  <si>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</si>
  <si>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</si>
  <si>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</si>
  <si>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</si>
  <si>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</si>
  <si>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</si>
  <si>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</si>
  <si>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</si>
  <si>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</si>
  <si>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</si>
  <si>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</si>
  <si>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</si>
  <si>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</si>
  <si>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</si>
  <si>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</si>
  <si>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</si>
  <si>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</si>
  <si>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</si>
  <si>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</si>
  <si>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</si>
  <si>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</si>
  <si>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</si>
  <si>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</si>
  <si>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</si>
  <si>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</si>
  <si>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</si>
  <si>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</si>
  <si>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</si>
  <si>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</si>
  <si>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</si>
  <si>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</si>
  <si>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</si>
  <si>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</si>
  <si>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</si>
  <si>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</si>
  <si>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</si>
  <si>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</si>
  <si>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</si>
  <si>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</si>
  <si>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</si>
  <si>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</si>
  <si>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</si>
  <si>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</si>
  <si>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</si>
  <si>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</si>
  <si>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</si>
  <si>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</si>
  <si>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</si>
  <si>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</si>
  <si>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</si>
  <si>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</si>
  <si>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</si>
  <si>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</si>
  <si>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</si>
  <si>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</si>
  <si>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</si>
  <si>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</si>
  <si>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</si>
  <si>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</si>
  <si>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</si>
  <si>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</si>
  <si>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</si>
  <si>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</si>
  <si>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</si>
  <si>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</si>
  <si>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</si>
  <si>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観光施設</t>
    <phoneticPr fontId="5"/>
  </si>
  <si>
    <t>被保険者数(人)</t>
  </si>
  <si>
    <t>　繰出金</t>
    <phoneticPr fontId="5"/>
  </si>
  <si>
    <t>交通</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</si>
  <si>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</si>
  <si>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</si>
  <si>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</si>
  <si>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</si>
  <si>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</si>
  <si>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</si>
  <si>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</si>
  <si>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</si>
  <si>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</si>
  <si>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</si>
  <si>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</si>
  <si>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</si>
  <si>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</si>
  <si>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</si>
  <si>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</si>
  <si>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</si>
  <si>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</si>
  <si>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</si>
  <si>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</si>
  <si>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</si>
  <si>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</si>
  <si>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</si>
  <si>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</si>
  <si>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</si>
  <si>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広島県江田島市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</si>
  <si>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</si>
  <si>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</si>
  <si>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</si>
  <si>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</si>
  <si>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</si>
  <si>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</si>
  <si>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</si>
  <si>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</si>
  <si>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</si>
  <si>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</si>
  <si>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</si>
  <si>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</si>
  <si>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</si>
  <si>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</si>
  <si>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</si>
  <si>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</si>
  <si>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</si>
  <si>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</si>
  <si>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</si>
  <si>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</si>
  <si>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</si>
  <si>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港湾管理特別会計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</si>
  <si>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</si>
  <si>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</si>
  <si>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</si>
  <si>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</si>
  <si>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</si>
  <si>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</si>
  <si>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</si>
  <si>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</si>
  <si>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</si>
  <si>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</si>
  <si>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</si>
  <si>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</si>
  <si>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</si>
  <si>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</si>
  <si>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</si>
  <si>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介護保険(保険事業勘定)特別会計</t>
    <phoneticPr fontId="5"/>
  </si>
  <si>
    <t>介護保険(介護サービス事業勘定)特別会計</t>
    <phoneticPr fontId="5"/>
  </si>
  <si>
    <t>下水道事業会計</t>
    <phoneticPr fontId="5"/>
  </si>
  <si>
    <t>法適用企業</t>
    <phoneticPr fontId="5"/>
  </si>
  <si>
    <t>交通船事業会計</t>
    <phoneticPr fontId="5"/>
  </si>
  <si>
    <t>水道事業会計</t>
    <phoneticPr fontId="5"/>
  </si>
  <si>
    <t>宿泊施設事業特別会計</t>
    <phoneticPr fontId="5"/>
  </si>
  <si>
    <t>法非適用企業</t>
    <phoneticPr fontId="5"/>
  </si>
  <si>
    <t>地域開発事業特別会計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</si>
  <si>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</si>
  <si>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</si>
  <si>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</si>
  <si>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</si>
  <si>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</si>
  <si>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</si>
  <si>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</si>
  <si>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</si>
  <si>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</si>
  <si>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</si>
  <si>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</si>
  <si>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</si>
  <si>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</si>
  <si>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</si>
  <si>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</si>
  <si>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</si>
  <si>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</si>
  <si>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</si>
  <si>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</si>
  <si>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</si>
  <si>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</si>
  <si>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</si>
  <si>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</si>
  <si>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</si>
  <si>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</si>
  <si>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</si>
  <si>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</si>
  <si>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</si>
  <si>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</si>
  <si>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</si>
  <si>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</si>
  <si>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</si>
  <si>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</si>
  <si>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</si>
  <si>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</si>
  <si>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</si>
  <si>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</si>
  <si>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</si>
  <si>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</si>
  <si>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</si>
  <si>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</si>
  <si>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</si>
  <si>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</si>
  <si>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</si>
  <si>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</si>
  <si>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</si>
  <si>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</si>
  <si>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</si>
  <si>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</si>
  <si>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</si>
  <si>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</si>
  <si>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</si>
  <si>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</si>
  <si>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</si>
  <si>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</si>
  <si>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</si>
  <si>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</si>
  <si>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</si>
  <si>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</si>
  <si>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</si>
  <si>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</si>
  <si>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</si>
  <si>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</si>
  <si>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</si>
  <si>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</si>
  <si>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</si>
  <si>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</si>
  <si>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</si>
  <si>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</si>
  <si>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</si>
  <si>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</si>
  <si>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</si>
  <si>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</si>
  <si>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</si>
  <si>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</si>
  <si>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</si>
  <si>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</si>
  <si>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</si>
  <si>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</si>
  <si>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</si>
  <si>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</si>
  <si>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</si>
  <si>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</si>
  <si>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</si>
  <si>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</si>
  <si>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</si>
  <si>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</si>
  <si>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</si>
  <si>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</si>
  <si>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</si>
  <si>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</si>
  <si>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</si>
  <si>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</si>
  <si>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</si>
  <si>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</si>
  <si>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</si>
  <si>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</si>
  <si>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</si>
  <si>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</si>
  <si>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</si>
  <si>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</si>
  <si>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</si>
  <si>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</si>
  <si>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</si>
  <si>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</si>
  <si>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</si>
  <si>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</si>
  <si>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</si>
  <si>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</si>
  <si>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</si>
  <si>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</si>
  <si>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</si>
  <si>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</si>
  <si>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</si>
  <si>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</si>
  <si>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</si>
  <si>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</si>
  <si>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</si>
  <si>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</si>
  <si>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</si>
  <si>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</si>
  <si>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</si>
  <si>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</si>
  <si>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</si>
  <si>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</si>
  <si>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</si>
  <si>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</si>
  <si>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</si>
  <si>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</si>
  <si>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</si>
  <si>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</si>
  <si>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</si>
  <si>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</si>
  <si>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</si>
  <si>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</si>
  <si>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国民健康保険特別会計</t>
  </si>
  <si>
    <t>下水道事業会計</t>
  </si>
  <si>
    <t>介護保険(保険事業勘定)特別会計</t>
  </si>
  <si>
    <t>後期高齢者医療特別会計</t>
  </si>
  <si>
    <t>交通船事業会計</t>
  </si>
  <si>
    <t>住宅新築資金等貸付事業特別会計</t>
  </si>
  <si>
    <t>その他会計（赤字）</t>
  </si>
  <si>
    <t>その他会計（黒字）</t>
  </si>
  <si>
    <t>-</t>
    <phoneticPr fontId="2"/>
  </si>
  <si>
    <t>-</t>
    <phoneticPr fontId="2"/>
  </si>
  <si>
    <t>-</t>
    <phoneticPr fontId="2"/>
  </si>
  <si>
    <t>-</t>
    <phoneticPr fontId="2"/>
  </si>
  <si>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
  </si>
  <si>
    <t>広島県後期高齢者医療広域連合（特別会計）</t>
    <rPh sb="0" eb="3">
      <t>ヒロシマケン</t>
    </rPh>
    <rPh sb="3" eb="5">
      <t>コウキ</t>
    </rPh>
    <rPh sb="5" eb="8">
      <t>コウレイシャ</t>
    </rPh>
    <rPh sb="8" eb="10">
      <t>イリョウ</t>
    </rPh>
    <rPh sb="10" eb="12">
      <t>コウイキ</t>
    </rPh>
    <rPh sb="12" eb="14">
      <t>レンゴウ</t>
    </rPh>
    <rPh sb="15" eb="17">
      <t>トクベツ</t>
    </rPh>
    <rPh sb="17" eb="19">
      <t>カイケイ</t>
    </rPh>
    <phoneticPr fontId="2"/>
  </si>
  <si>
    <t>広島県市町総合事務組合</t>
    <rPh sb="0" eb="3">
      <t>ヒロシマケン</t>
    </rPh>
    <rPh sb="3" eb="4">
      <t>シ</t>
    </rPh>
    <rPh sb="4" eb="5">
      <t>マチ</t>
    </rPh>
    <rPh sb="5" eb="7">
      <t>ソウゴウ</t>
    </rPh>
    <rPh sb="7" eb="9">
      <t>ジム</t>
    </rPh>
    <rPh sb="9" eb="11">
      <t>クミアイ</t>
    </rPh>
    <phoneticPr fontId="2"/>
  </si>
  <si>
    <t>-</t>
    <phoneticPr fontId="2"/>
  </si>
  <si>
    <t>-</t>
    <phoneticPr fontId="2"/>
  </si>
  <si>
    <t>-</t>
    <phoneticPr fontId="2"/>
  </si>
  <si>
    <t>江田島市土地開発公社</t>
    <rPh sb="0" eb="3">
      <t>エタジマ</t>
    </rPh>
    <rPh sb="3" eb="4">
      <t>シ</t>
    </rPh>
    <rPh sb="4" eb="6">
      <t>トチ</t>
    </rPh>
    <rPh sb="6" eb="8">
      <t>カイハツ</t>
    </rPh>
    <rPh sb="8" eb="10">
      <t>コウシャ</t>
    </rPh>
    <phoneticPr fontId="2"/>
  </si>
  <si>
    <t>沖野島マリーナ株式会社</t>
    <rPh sb="0" eb="1">
      <t>オキ</t>
    </rPh>
    <rPh sb="1" eb="2">
      <t>ノ</t>
    </rPh>
    <rPh sb="2" eb="3">
      <t>シマ</t>
    </rPh>
    <rPh sb="7" eb="11">
      <t>カブシキガイシャ</t>
    </rPh>
    <phoneticPr fontId="2"/>
  </si>
  <si>
    <t>江田島バス株式会社</t>
    <rPh sb="0" eb="3">
      <t>エタジマ</t>
    </rPh>
    <rPh sb="5" eb="9">
      <t>カブシキガイシャ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</si>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</sst>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106371</c:v>
                </c:pt>
                <c:pt idx="1">
                  <c:v>66664</c:v>
                </c:pt>
                <c:pt idx="2">
                  <c:v>54013</c:v>
                </c:pt>
                <c:pt idx="3">
                  <c:v>56984</c:v>
                </c:pt>
                <c:pt idx="4">
                  <c:v>102740</c:v>
                </c:pt>
              </c:numCache>
            </c:numRef>
          </c:val>
          <c:smooth val="0"/>
        </c:ser>
        <c:dLbls>
          <c:showLegendKey val="0"/>
          <c:showVal val="0"/>
          <c:showCatName val="0"/>
          <c:showSerName val="0"/>
          <c:showPercent val="0"/>
          <c:showBubbleSize val="0"/>
        </c:dLbls>
        <c:marker val="1"/>
        <c:smooth val="0"/>
        <c:axId val="96791936"/>
        <c:axId val="99001856"/>
      </c:lineChart>
      <c:catAx>
        <c:axId val="967919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001856"/>
        <c:crosses val="autoZero"/>
        <c:auto val="1"/>
        <c:lblAlgn val="ctr"/>
        <c:lblOffset val="100"/>
        <c:tickLblSkip val="1"/>
        <c:tickMarkSkip val="1"/>
        <c:noMultiLvlLbl val="0"/>
      </c:catAx>
      <c:valAx>
        <c:axId val="9900185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7919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6.46</c:v>
                </c:pt>
                <c:pt idx="1">
                  <c:v>5.34</c:v>
                </c:pt>
                <c:pt idx="2">
                  <c:v>6.97</c:v>
                </c:pt>
                <c:pt idx="3">
                  <c:v>5.13</c:v>
                </c:pt>
                <c:pt idx="4">
                  <c:v>4.5599999999999996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9.09</c:v>
                </c:pt>
                <c:pt idx="1">
                  <c:v>18.84</c:v>
                </c:pt>
                <c:pt idx="2">
                  <c:v>27.15</c:v>
                </c:pt>
                <c:pt idx="3">
                  <c:v>34.799999999999997</c:v>
                </c:pt>
                <c:pt idx="4">
                  <c:v>41.29</c:v>
                </c:pt>
              </c:numCache>
            </c:numRef>
          </c:val>
        </c:ser>
        <c:dLbls>
          <c:showLegendKey val="0"/>
          <c:showVal val="0"/>
          <c:showCatName val="0"/>
          <c:showSerName val="0"/>
          <c:showPercent val="0"/>
          <c:showBubbleSize val="0"/>
        </c:dLbls>
        <c:gapWidth val="250"/>
        <c:overlap val="100"/>
        <c:axId val="100826112"/>
        <c:axId val="1008282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5.18</c:v>
                </c:pt>
                <c:pt idx="1">
                  <c:v>9.1999999999999993</c:v>
                </c:pt>
                <c:pt idx="2">
                  <c:v>9.6199999999999992</c:v>
                </c:pt>
                <c:pt idx="3">
                  <c:v>5.13</c:v>
                </c:pt>
                <c:pt idx="4">
                  <c:v>6.29</c:v>
                </c:pt>
              </c:numCache>
            </c:numRef>
          </c:val>
          <c:smooth val="0"/>
        </c:ser>
        <c:dLbls>
          <c:showLegendKey val="0"/>
          <c:showVal val="0"/>
          <c:showCatName val="0"/>
          <c:showSerName val="0"/>
          <c:showPercent val="0"/>
          <c:showBubbleSize val="0"/>
        </c:dLbls>
        <c:marker val="1"/>
        <c:smooth val="0"/>
        <c:axId val="100826112"/>
        <c:axId val="100828288"/>
      </c:lineChart>
      <c:catAx>
        <c:axId val="100826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0828288"/>
        <c:crosses val="autoZero"/>
        <c:auto val="1"/>
        <c:lblAlgn val="ctr"/>
        <c:lblOffset val="100"/>
        <c:tickLblSkip val="1"/>
        <c:tickMarkSkip val="1"/>
        <c:noMultiLvlLbl val="0"/>
      </c:catAx>
      <c:valAx>
        <c:axId val="1008282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826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0.59</c:v>
                </c:pt>
                <c:pt idx="2">
                  <c:v>#N/A</c:v>
                </c:pt>
                <c:pt idx="3">
                  <c:v>0.66</c:v>
                </c:pt>
                <c:pt idx="4">
                  <c:v>#N/A</c:v>
                </c:pt>
                <c:pt idx="5">
                  <c:v>0.03</c:v>
                </c:pt>
                <c:pt idx="6">
                  <c:v>#N/A</c:v>
                </c:pt>
                <c:pt idx="7">
                  <c:v>0.02</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0.12</c:v>
                </c:pt>
                <c:pt idx="2">
                  <c:v>#N/A</c:v>
                </c:pt>
                <c:pt idx="3">
                  <c:v>0.14000000000000001</c:v>
                </c:pt>
                <c:pt idx="4">
                  <c:v>#N/A</c:v>
                </c:pt>
                <c:pt idx="5">
                  <c:v>0</c:v>
                </c:pt>
                <c:pt idx="6">
                  <c:v>#N/A</c:v>
                </c:pt>
                <c:pt idx="7">
                  <c:v>0.05</c:v>
                </c:pt>
                <c:pt idx="8">
                  <c:v>#N/A</c:v>
                </c:pt>
                <c:pt idx="9">
                  <c:v>0.04</c:v>
                </c:pt>
              </c:numCache>
            </c:numRef>
          </c:val>
        </c:ser>
        <c:ser>
          <c:idx val="3"/>
          <c:order val="3"/>
          <c:tx>
            <c:strRef>
              <c:f>データシート!$A$30</c:f>
              <c:strCache>
                <c:ptCount val="1"/>
                <c:pt idx="0">
                  <c:v>交通船事業会計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0.5</c:v>
                </c:pt>
                <c:pt idx="2">
                  <c:v>#N/A</c:v>
                </c:pt>
                <c:pt idx="3">
                  <c:v>0.06</c:v>
                </c:pt>
                <c:pt idx="4">
                  <c:v>#N/A</c:v>
                </c:pt>
                <c:pt idx="5">
                  <c:v>0.73</c:v>
                </c:pt>
                <c:pt idx="6">
                  <c:v>#N/A</c:v>
                </c:pt>
                <c:pt idx="7">
                  <c:v>0.27</c:v>
                </c:pt>
                <c:pt idx="8">
                  <c:v>#N/A</c:v>
                </c:pt>
                <c:pt idx="9">
                  <c:v>0.1</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0.13</c:v>
                </c:pt>
                <c:pt idx="2">
                  <c:v>#N/A</c:v>
                </c:pt>
                <c:pt idx="3">
                  <c:v>0.11</c:v>
                </c:pt>
                <c:pt idx="4">
                  <c:v>#N/A</c:v>
                </c:pt>
                <c:pt idx="5">
                  <c:v>0.11</c:v>
                </c:pt>
                <c:pt idx="6">
                  <c:v>#N/A</c:v>
                </c:pt>
                <c:pt idx="7">
                  <c:v>0.11</c:v>
                </c:pt>
                <c:pt idx="8">
                  <c:v>#N/A</c:v>
                </c:pt>
                <c:pt idx="9">
                  <c:v>0.1</c:v>
                </c:pt>
              </c:numCache>
            </c:numRef>
          </c:val>
        </c:ser>
        <c:ser>
          <c:idx val="5"/>
          <c:order val="5"/>
          <c:tx>
            <c:strRef>
              <c:f>データシート!$A$32</c:f>
              <c:strCache>
                <c:ptCount val="1"/>
                <c:pt idx="0">
                  <c:v>介護保険(保険事業勘定)特別会計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0.27</c:v>
                </c:pt>
                <c:pt idx="2">
                  <c:v>#N/A</c:v>
                </c:pt>
                <c:pt idx="3">
                  <c:v>0.28999999999999998</c:v>
                </c:pt>
                <c:pt idx="4">
                  <c:v>#N/A</c:v>
                </c:pt>
                <c:pt idx="5">
                  <c:v>0.31</c:v>
                </c:pt>
                <c:pt idx="6">
                  <c:v>#N/A</c:v>
                </c:pt>
                <c:pt idx="7">
                  <c:v>0.12</c:v>
                </c:pt>
                <c:pt idx="8">
                  <c:v>#N/A</c:v>
                </c:pt>
                <c:pt idx="9">
                  <c:v>0.43</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0</c:v>
                </c:pt>
                <c:pt idx="1">
                  <c:v>0</c:v>
                </c:pt>
                <c:pt idx="2">
                  <c:v>0</c:v>
                </c:pt>
                <c:pt idx="3">
                  <c:v>0</c:v>
                </c:pt>
                <c:pt idx="4">
                  <c:v>#N/A</c:v>
                </c:pt>
                <c:pt idx="5">
                  <c:v>1.31</c:v>
                </c:pt>
                <c:pt idx="6">
                  <c:v>#N/A</c:v>
                </c:pt>
                <c:pt idx="7">
                  <c:v>1.86</c:v>
                </c:pt>
                <c:pt idx="8">
                  <c:v>#N/A</c:v>
                </c:pt>
                <c:pt idx="9">
                  <c:v>1.89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0.26</c:v>
                </c:pt>
                <c:pt idx="2">
                  <c:v>#N/A</c:v>
                </c:pt>
                <c:pt idx="3">
                  <c:v>1.02</c:v>
                </c:pt>
                <c:pt idx="4">
                  <c:v>#N/A</c:v>
                </c:pt>
                <c:pt idx="5">
                  <c:v>2.75</c:v>
                </c:pt>
                <c:pt idx="6">
                  <c:v>#N/A</c:v>
                </c:pt>
                <c:pt idx="7">
                  <c:v>1.92</c:v>
                </c:pt>
                <c:pt idx="8">
                  <c:v>#N/A</c:v>
                </c:pt>
                <c:pt idx="9">
                  <c:v>2.21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6.65</c:v>
                </c:pt>
                <c:pt idx="2">
                  <c:v>#N/A</c:v>
                </c:pt>
                <c:pt idx="3">
                  <c:v>5.2</c:v>
                </c:pt>
                <c:pt idx="4">
                  <c:v>#N/A</c:v>
                </c:pt>
                <c:pt idx="5">
                  <c:v>6.97</c:v>
                </c:pt>
                <c:pt idx="6">
                  <c:v>#N/A</c:v>
                </c:pt>
                <c:pt idx="7">
                  <c:v>5.08</c:v>
                </c:pt>
                <c:pt idx="8">
                  <c:v>#N/A</c:v>
                </c:pt>
                <c:pt idx="9">
                  <c:v>4.5199999999999996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5.81</c:v>
                </c:pt>
                <c:pt idx="2">
                  <c:v>#N/A</c:v>
                </c:pt>
                <c:pt idx="3">
                  <c:v>6.38</c:v>
                </c:pt>
                <c:pt idx="4">
                  <c:v>#N/A</c:v>
                </c:pt>
                <c:pt idx="5">
                  <c:v>7.35</c:v>
                </c:pt>
                <c:pt idx="6">
                  <c:v>#N/A</c:v>
                </c:pt>
                <c:pt idx="7">
                  <c:v>8.4700000000000006</c:v>
                </c:pt>
                <c:pt idx="8">
                  <c:v>#N/A</c:v>
                </c:pt>
                <c:pt idx="9">
                  <c:v>9.76</c:v>
                </c:pt>
              </c:numCache>
            </c:numRef>
          </c:val>
        </c:ser>
        <c:dLbls>
          <c:showLegendKey val="0"/>
          <c:showVal val="0"/>
          <c:showCatName val="0"/>
          <c:showSerName val="0"/>
          <c:showPercent val="0"/>
          <c:showBubbleSize val="0"/>
        </c:dLbls>
        <c:gapWidth val="150"/>
        <c:overlap val="100"/>
        <c:axId val="100979840"/>
        <c:axId val="100981376"/>
      </c:barChart>
      <c:catAx>
        <c:axId val="100979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981376"/>
        <c:crosses val="autoZero"/>
        <c:auto val="1"/>
        <c:lblAlgn val="ctr"/>
        <c:lblOffset val="100"/>
        <c:tickLblSkip val="1"/>
        <c:tickMarkSkip val="1"/>
        <c:noMultiLvlLbl val="0"/>
      </c:catAx>
      <c:valAx>
        <c:axId val="100981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9798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1772</c:v>
                </c:pt>
                <c:pt idx="5">
                  <c:v>1746</c:v>
                </c:pt>
                <c:pt idx="8">
                  <c:v>1841</c:v>
                </c:pt>
                <c:pt idx="11">
                  <c:v>1868</c:v>
                </c:pt>
                <c:pt idx="14">
                  <c:v>1929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99</c:v>
                </c:pt>
                <c:pt idx="3">
                  <c:v>99</c:v>
                </c:pt>
                <c:pt idx="6">
                  <c:v>109</c:v>
                </c:pt>
                <c:pt idx="9">
                  <c:v>107</c:v>
                </c:pt>
                <c:pt idx="12">
                  <c:v>99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522</c:v>
                </c:pt>
                <c:pt idx="3">
                  <c:v>504</c:v>
                </c:pt>
                <c:pt idx="6">
                  <c:v>536</c:v>
                </c:pt>
                <c:pt idx="9">
                  <c:v>544</c:v>
                </c:pt>
                <c:pt idx="12">
                  <c:v>549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2073</c:v>
                </c:pt>
                <c:pt idx="3">
                  <c:v>2009</c:v>
                </c:pt>
                <c:pt idx="6">
                  <c:v>2042</c:v>
                </c:pt>
                <c:pt idx="9">
                  <c:v>2014</c:v>
                </c:pt>
                <c:pt idx="12">
                  <c:v>1989</c:v>
                </c:pt>
              </c:numCache>
            </c:numRef>
          </c:val>
        </c:ser>
        <c:dLbls>
          <c:showLegendKey val="0"/>
          <c:showVal val="0"/>
          <c:showCatName val="0"/>
          <c:showSerName val="0"/>
          <c:showPercent val="0"/>
          <c:showBubbleSize val="0"/>
        </c:dLbls>
        <c:gapWidth val="100"/>
        <c:overlap val="100"/>
        <c:axId val="101691776"/>
        <c:axId val="1016936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922</c:v>
                </c:pt>
                <c:pt idx="2">
                  <c:v>#N/A</c:v>
                </c:pt>
                <c:pt idx="3">
                  <c:v>#N/A</c:v>
                </c:pt>
                <c:pt idx="4">
                  <c:v>866</c:v>
                </c:pt>
                <c:pt idx="5">
                  <c:v>#N/A</c:v>
                </c:pt>
                <c:pt idx="6">
                  <c:v>#N/A</c:v>
                </c:pt>
                <c:pt idx="7">
                  <c:v>846</c:v>
                </c:pt>
                <c:pt idx="8">
                  <c:v>#N/A</c:v>
                </c:pt>
                <c:pt idx="9">
                  <c:v>#N/A</c:v>
                </c:pt>
                <c:pt idx="10">
                  <c:v>797</c:v>
                </c:pt>
                <c:pt idx="11">
                  <c:v>#N/A</c:v>
                </c:pt>
                <c:pt idx="12">
                  <c:v>#N/A</c:v>
                </c:pt>
                <c:pt idx="13">
                  <c:v>708</c:v>
                </c:pt>
                <c:pt idx="14">
                  <c:v>#N/A</c:v>
                </c:pt>
              </c:numCache>
            </c:numRef>
          </c:val>
          <c:smooth val="0"/>
        </c:ser>
        <c:dLbls>
          <c:showLegendKey val="0"/>
          <c:showVal val="0"/>
          <c:showCatName val="0"/>
          <c:showSerName val="0"/>
          <c:showPercent val="0"/>
          <c:showBubbleSize val="0"/>
        </c:dLbls>
        <c:marker val="1"/>
        <c:smooth val="0"/>
        <c:axId val="101691776"/>
        <c:axId val="101693696"/>
      </c:lineChart>
      <c:catAx>
        <c:axId val="101691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693696"/>
        <c:crosses val="autoZero"/>
        <c:auto val="1"/>
        <c:lblAlgn val="ctr"/>
        <c:lblOffset val="100"/>
        <c:tickLblSkip val="1"/>
        <c:tickMarkSkip val="1"/>
        <c:noMultiLvlLbl val="0"/>
      </c:catAx>
      <c:valAx>
        <c:axId val="1016936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6917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18632</c:v>
                </c:pt>
                <c:pt idx="5">
                  <c:v>18623</c:v>
                </c:pt>
                <c:pt idx="8">
                  <c:v>18092</c:v>
                </c:pt>
                <c:pt idx="11">
                  <c:v>17602</c:v>
                </c:pt>
                <c:pt idx="14">
                  <c:v>17749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863</c:v>
                </c:pt>
                <c:pt idx="5">
                  <c:v>705</c:v>
                </c:pt>
                <c:pt idx="8">
                  <c:v>655</c:v>
                </c:pt>
                <c:pt idx="11">
                  <c:v>600</c:v>
                </c:pt>
                <c:pt idx="14">
                  <c:v>617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3878</c:v>
                </c:pt>
                <c:pt idx="5">
                  <c:v>4727</c:v>
                </c:pt>
                <c:pt idx="8">
                  <c:v>5299</c:v>
                </c:pt>
                <c:pt idx="11">
                  <c:v>6051</c:v>
                </c:pt>
                <c:pt idx="14">
                  <c:v>6756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4261</c:v>
                </c:pt>
                <c:pt idx="3">
                  <c:v>4072</c:v>
                </c:pt>
                <c:pt idx="6">
                  <c:v>3835</c:v>
                </c:pt>
                <c:pt idx="9">
                  <c:v>3729</c:v>
                </c:pt>
                <c:pt idx="12">
                  <c:v>3524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7569</c:v>
                </c:pt>
                <c:pt idx="3">
                  <c:v>7288</c:v>
                </c:pt>
                <c:pt idx="6">
                  <c:v>7394</c:v>
                </c:pt>
                <c:pt idx="9">
                  <c:v>7120</c:v>
                </c:pt>
                <c:pt idx="12">
                  <c:v>6848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838</c:v>
                </c:pt>
                <c:pt idx="3">
                  <c:v>750</c:v>
                </c:pt>
                <c:pt idx="6">
                  <c:v>655</c:v>
                </c:pt>
                <c:pt idx="9">
                  <c:v>558</c:v>
                </c:pt>
                <c:pt idx="12">
                  <c:v>473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21785</c:v>
                </c:pt>
                <c:pt idx="3">
                  <c:v>21388</c:v>
                </c:pt>
                <c:pt idx="6">
                  <c:v>20454</c:v>
                </c:pt>
                <c:pt idx="9">
                  <c:v>19708</c:v>
                </c:pt>
                <c:pt idx="12">
                  <c:v>19615</c:v>
                </c:pt>
              </c:numCache>
            </c:numRef>
          </c:val>
        </c:ser>
        <c:dLbls>
          <c:showLegendKey val="0"/>
          <c:showVal val="0"/>
          <c:showCatName val="0"/>
          <c:showSerName val="0"/>
          <c:showPercent val="0"/>
          <c:showBubbleSize val="0"/>
        </c:dLbls>
        <c:gapWidth val="100"/>
        <c:overlap val="100"/>
        <c:axId val="102148352"/>
        <c:axId val="1021546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11081</c:v>
                </c:pt>
                <c:pt idx="2">
                  <c:v>#N/A</c:v>
                </c:pt>
                <c:pt idx="3">
                  <c:v>#N/A</c:v>
                </c:pt>
                <c:pt idx="4">
                  <c:v>9442</c:v>
                </c:pt>
                <c:pt idx="5">
                  <c:v>#N/A</c:v>
                </c:pt>
                <c:pt idx="6">
                  <c:v>#N/A</c:v>
                </c:pt>
                <c:pt idx="7">
                  <c:v>8292</c:v>
                </c:pt>
                <c:pt idx="8">
                  <c:v>#N/A</c:v>
                </c:pt>
                <c:pt idx="9">
                  <c:v>#N/A</c:v>
                </c:pt>
                <c:pt idx="10">
                  <c:v>6862</c:v>
                </c:pt>
                <c:pt idx="11">
                  <c:v>#N/A</c:v>
                </c:pt>
                <c:pt idx="12">
                  <c:v>#N/A</c:v>
                </c:pt>
                <c:pt idx="13">
                  <c:v>5338</c:v>
                </c:pt>
                <c:pt idx="14">
                  <c:v>#N/A</c:v>
                </c:pt>
              </c:numCache>
            </c:numRef>
          </c:val>
          <c:smooth val="0"/>
        </c:ser>
        <c:dLbls>
          <c:showLegendKey val="0"/>
          <c:showVal val="0"/>
          <c:showCatName val="0"/>
          <c:showSerName val="0"/>
          <c:showPercent val="0"/>
          <c:showBubbleSize val="0"/>
        </c:dLbls>
        <c:marker val="1"/>
        <c:smooth val="0"/>
        <c:axId val="102148352"/>
        <c:axId val="102154624"/>
      </c:lineChart>
      <c:catAx>
        <c:axId val="102148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2154624"/>
        <c:crosses val="autoZero"/>
        <c:auto val="1"/>
        <c:lblAlgn val="ctr"/>
        <c:lblOffset val="100"/>
        <c:tickLblSkip val="1"/>
        <c:tickMarkSkip val="1"/>
        <c:noMultiLvlLbl val="0"/>
      </c:catAx>
      <c:valAx>
        <c:axId val="1021546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148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広島県江田島市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26,045
25,498
100.98
16,407,880
15,805,923
458,500
10,054,109
17,958,030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9.4
65.0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人口の減少や全国平均を上回る高齢化率（平成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22</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年国勢調査</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35.8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％）に加え，市内に中心となる基幹産業がないことなどにより，財政基盤が弱く，類似団体平均値を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0.06</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ポイント下回っている。歳出の見直しと総合計画実施計画等に沿った施策の重点化に努め，活力あるまちづくりを展開しつつ，行政の効率化に努めることにより，財政の健全化を図る。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95250</xdr:rowOff>
    </xdr:from>
    <xdr:to>
      <xdr:col>7</xdr:col>
      <xdr:colOff>152400</xdr:colOff>
      <xdr:row>43</xdr:row>
      <xdr:rowOff>115358</xdr:rowOff>
    </xdr:to>
    <xdr:cxnSp macro="">
      <xdr:nvCxnSpPr>
        <xdr:cNvPr id="68" name="直線コネクタ 67"/>
        <xdr:cNvCxnSpPr/>
      </xdr:nvCxnSpPr>
      <xdr:spPr>
        <a:xfrm>
          <a:off x="4114800" y="746760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75142</xdr:rowOff>
    </xdr:from>
    <xdr:to>
      <xdr:col>6</xdr:col>
      <xdr:colOff>0</xdr:colOff>
      <xdr:row>43</xdr:row>
      <xdr:rowOff>95250</xdr:rowOff>
    </xdr:to>
    <xdr:cxnSp macro="">
      <xdr:nvCxnSpPr>
        <xdr:cNvPr id="71" name="直線コネクタ 70"/>
        <xdr:cNvCxnSpPr/>
      </xdr:nvCxnSpPr>
      <xdr:spPr>
        <a:xfrm>
          <a:off x="3225800" y="74474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75142</xdr:rowOff>
    </xdr:to>
    <xdr:cxnSp macro="">
      <xdr:nvCxnSpPr>
        <xdr:cNvPr id="74" name="直線コネクタ 73"/>
        <xdr:cNvCxnSpPr/>
      </xdr:nvCxnSpPr>
      <xdr:spPr>
        <a:xfrm>
          <a:off x="2336800" y="74273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55033</xdr:rowOff>
    </xdr:to>
    <xdr:cxnSp macro="">
      <xdr:nvCxnSpPr>
        <xdr:cNvPr id="77" name="直線コネクタ 76"/>
        <xdr:cNvCxnSpPr/>
      </xdr:nvCxnSpPr>
      <xdr:spPr>
        <a:xfrm>
          <a:off x="1447800" y="73871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64558</xdr:rowOff>
    </xdr:from>
    <xdr:to>
      <xdr:col>7</xdr:col>
      <xdr:colOff>203200</xdr:colOff>
      <xdr:row>43</xdr:row>
      <xdr:rowOff>166158</xdr:rowOff>
    </xdr:to>
    <xdr:sp macro="" textlink="">
      <xdr:nvSpPr>
        <xdr:cNvPr id="87" name="円/楕円 86"/>
        <xdr:cNvSpPr/>
      </xdr:nvSpPr>
      <xdr:spPr>
        <a:xfrm>
          <a:off x="49022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36635</xdr:rowOff>
    </xdr:from>
    <xdr:ext cx="762000" cy="259045"/>
    <xdr:sp macro="" textlink="">
      <xdr:nvSpPr>
        <xdr:cNvPr id="88" name="財政力該当値テキスト"/>
        <xdr:cNvSpPr txBox="1"/>
      </xdr:nvSpPr>
      <xdr:spPr>
        <a:xfrm>
          <a:off x="5041900" y="7408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89" name="円/楕円 88"/>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90" name="テキスト ボックス 89"/>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24342</xdr:rowOff>
    </xdr:from>
    <xdr:to>
      <xdr:col>4</xdr:col>
      <xdr:colOff>533400</xdr:colOff>
      <xdr:row>43</xdr:row>
      <xdr:rowOff>125942</xdr:rowOff>
    </xdr:to>
    <xdr:sp macro="" textlink="">
      <xdr:nvSpPr>
        <xdr:cNvPr id="91" name="円/楕円 90"/>
        <xdr:cNvSpPr/>
      </xdr:nvSpPr>
      <xdr:spPr>
        <a:xfrm>
          <a:off x="3175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110719</xdr:rowOff>
    </xdr:from>
    <xdr:ext cx="762000" cy="259045"/>
    <xdr:sp macro="" textlink="">
      <xdr:nvSpPr>
        <xdr:cNvPr id="92" name="テキスト ボックス 91"/>
        <xdr:cNvSpPr txBox="1"/>
      </xdr:nvSpPr>
      <xdr:spPr>
        <a:xfrm>
          <a:off x="2844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3" name="円/楕円 92"/>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94" name="テキスト ボックス 93"/>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95" name="円/楕円 94"/>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50394</xdr:rowOff>
    </xdr:from>
    <xdr:ext cx="762000" cy="259045"/>
    <xdr:sp macro="" textlink="">
      <xdr:nvSpPr>
        <xdr:cNvPr id="96" name="テキスト ボックス 95"/>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2.3</a:t>
          </a:r>
          <a:r>
            <a:rPr kumimoji="1" lang="ja-JP" altLang="en-US" sz="1300">
              <a:latin typeface="ＭＳ Ｐゴシック"/>
            </a:rPr>
            <a:t>ポイント改善している。市税は減少したが，普通交付税の増加などにより歳入の経常一般財源が</a:t>
          </a:r>
          <a:r>
            <a:rPr kumimoji="1" lang="en-US" altLang="ja-JP" sz="1300">
              <a:latin typeface="ＭＳ Ｐゴシック"/>
            </a:rPr>
            <a:t>0.9</a:t>
          </a:r>
          <a:r>
            <a:rPr kumimoji="1" lang="ja-JP" altLang="en-US" sz="1300">
              <a:latin typeface="ＭＳ Ｐゴシック"/>
            </a:rPr>
            <a:t>％増加したこと，歳出の経常経費充当一般財源が</a:t>
          </a:r>
          <a:r>
            <a:rPr kumimoji="1" lang="en-US" altLang="ja-JP" sz="1300">
              <a:latin typeface="ＭＳ Ｐゴシック"/>
            </a:rPr>
            <a:t>1.7</a:t>
          </a:r>
          <a:r>
            <a:rPr kumimoji="1" lang="ja-JP" altLang="en-US" sz="1300">
              <a:latin typeface="ＭＳ Ｐゴシック"/>
            </a:rPr>
            <a:t>％減少したことによる。　また，類似団体平均を</a:t>
          </a:r>
          <a:r>
            <a:rPr kumimoji="1" lang="en-US" altLang="ja-JP" sz="1300">
              <a:latin typeface="ＭＳ Ｐゴシック"/>
            </a:rPr>
            <a:t>0.5</a:t>
          </a:r>
          <a:r>
            <a:rPr kumimoji="1" lang="ja-JP" altLang="en-US" sz="1300">
              <a:latin typeface="ＭＳ Ｐゴシック"/>
            </a:rPr>
            <a:t>ポイント上回っている。歳出の</a:t>
          </a:r>
          <a:r>
            <a:rPr kumimoji="1" lang="en-US" altLang="ja-JP" sz="1300">
              <a:latin typeface="ＭＳ Ｐゴシック"/>
            </a:rPr>
            <a:t>43.6</a:t>
          </a:r>
          <a:r>
            <a:rPr kumimoji="1" lang="ja-JP" altLang="en-US" sz="1300">
              <a:latin typeface="ＭＳ Ｐゴシック"/>
            </a:rPr>
            <a:t>％を義務的経費（人件費</a:t>
          </a:r>
          <a:r>
            <a:rPr kumimoji="1" lang="en-US" altLang="ja-JP" sz="1300">
              <a:latin typeface="ＭＳ Ｐゴシック"/>
            </a:rPr>
            <a:t>20.2</a:t>
          </a:r>
          <a:r>
            <a:rPr kumimoji="1" lang="ja-JP" altLang="en-US" sz="1300">
              <a:latin typeface="ＭＳ Ｐゴシック"/>
            </a:rPr>
            <a:t>％，扶助費</a:t>
          </a:r>
          <a:r>
            <a:rPr kumimoji="1" lang="en-US" altLang="ja-JP" sz="1300">
              <a:latin typeface="ＭＳ Ｐゴシック"/>
            </a:rPr>
            <a:t>10.8</a:t>
          </a:r>
          <a:r>
            <a:rPr kumimoji="1" lang="ja-JP" altLang="en-US" sz="1300">
              <a:latin typeface="ＭＳ Ｐゴシック"/>
            </a:rPr>
            <a:t>％，公債費</a:t>
          </a:r>
          <a:r>
            <a:rPr kumimoji="1" lang="en-US" altLang="ja-JP" sz="1300">
              <a:latin typeface="ＭＳ Ｐゴシック"/>
            </a:rPr>
            <a:t>12.6</a:t>
          </a:r>
          <a:r>
            <a:rPr kumimoji="1" lang="ja-JP" altLang="en-US" sz="1300">
              <a:latin typeface="ＭＳ Ｐゴシック"/>
            </a:rPr>
            <a:t>％）が占めており，財政の硬直化が現れている。今後も市税の徴収強化に努めるとともに，義務的経費の抑制や事務事業の見直しによる経常経費の削減に努める。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136616</xdr:rowOff>
    </xdr:from>
    <xdr:to>
      <xdr:col>7</xdr:col>
      <xdr:colOff>152400</xdr:colOff>
      <xdr:row>62</xdr:row>
      <xdr:rowOff>44450</xdr:rowOff>
    </xdr:to>
    <xdr:cxnSp macro="">
      <xdr:nvCxnSpPr>
        <xdr:cNvPr id="133" name="直線コネクタ 132"/>
        <xdr:cNvCxnSpPr/>
      </xdr:nvCxnSpPr>
      <xdr:spPr>
        <a:xfrm flipV="1">
          <a:off x="4114800" y="10595066"/>
          <a:ext cx="838200" cy="7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30662</xdr:rowOff>
    </xdr:from>
    <xdr:to>
      <xdr:col>6</xdr:col>
      <xdr:colOff>0</xdr:colOff>
      <xdr:row>62</xdr:row>
      <xdr:rowOff>44450</xdr:rowOff>
    </xdr:to>
    <xdr:cxnSp macro="">
      <xdr:nvCxnSpPr>
        <xdr:cNvPr id="136" name="直線コネクタ 135"/>
        <xdr:cNvCxnSpPr/>
      </xdr:nvCxnSpPr>
      <xdr:spPr>
        <a:xfrm>
          <a:off x="3225800" y="10660562"/>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46990</xdr:rowOff>
    </xdr:from>
    <xdr:to>
      <xdr:col>4</xdr:col>
      <xdr:colOff>482600</xdr:colOff>
      <xdr:row>62</xdr:row>
      <xdr:rowOff>30662</xdr:rowOff>
    </xdr:to>
    <xdr:cxnSp macro="">
      <xdr:nvCxnSpPr>
        <xdr:cNvPr id="139" name="直線コネクタ 138"/>
        <xdr:cNvCxnSpPr/>
      </xdr:nvCxnSpPr>
      <xdr:spPr>
        <a:xfrm>
          <a:off x="2336800" y="10505440"/>
          <a:ext cx="889000" cy="155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1" name="テキスト ボックス 140"/>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46990</xdr:rowOff>
    </xdr:from>
    <xdr:to>
      <xdr:col>3</xdr:col>
      <xdr:colOff>279400</xdr:colOff>
      <xdr:row>61</xdr:row>
      <xdr:rowOff>164193</xdr:rowOff>
    </xdr:to>
    <xdr:cxnSp macro="">
      <xdr:nvCxnSpPr>
        <xdr:cNvPr id="142" name="直線コネクタ 141"/>
        <xdr:cNvCxnSpPr/>
      </xdr:nvCxnSpPr>
      <xdr:spPr>
        <a:xfrm flipV="1">
          <a:off x="1447800" y="10505440"/>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85816</xdr:rowOff>
    </xdr:from>
    <xdr:to>
      <xdr:col>7</xdr:col>
      <xdr:colOff>203200</xdr:colOff>
      <xdr:row>62</xdr:row>
      <xdr:rowOff>15966</xdr:rowOff>
    </xdr:to>
    <xdr:sp macro="" textlink="">
      <xdr:nvSpPr>
        <xdr:cNvPr id="152" name="円/楕円 151"/>
        <xdr:cNvSpPr/>
      </xdr:nvSpPr>
      <xdr:spPr>
        <a:xfrm>
          <a:off x="4902200" y="1054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57893</xdr:rowOff>
    </xdr:from>
    <xdr:ext cx="762000" cy="259045"/>
    <xdr:sp macro="" textlink="">
      <xdr:nvSpPr>
        <xdr:cNvPr id="153" name="財政構造の弾力性該当値テキスト"/>
        <xdr:cNvSpPr txBox="1"/>
      </xdr:nvSpPr>
      <xdr:spPr>
        <a:xfrm>
          <a:off x="5041900" y="10516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165100</xdr:rowOff>
    </xdr:from>
    <xdr:to>
      <xdr:col>6</xdr:col>
      <xdr:colOff>50800</xdr:colOff>
      <xdr:row>62</xdr:row>
      <xdr:rowOff>95250</xdr:rowOff>
    </xdr:to>
    <xdr:sp macro="" textlink="">
      <xdr:nvSpPr>
        <xdr:cNvPr id="154" name="円/楕円 153"/>
        <xdr:cNvSpPr/>
      </xdr:nvSpPr>
      <xdr:spPr>
        <a:xfrm>
          <a:off x="4064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80027</xdr:rowOff>
    </xdr:from>
    <xdr:ext cx="736600" cy="259045"/>
    <xdr:sp macro="" textlink="">
      <xdr:nvSpPr>
        <xdr:cNvPr id="155" name="テキスト ボックス 154"/>
        <xdr:cNvSpPr txBox="1"/>
      </xdr:nvSpPr>
      <xdr:spPr>
        <a:xfrm>
          <a:off x="3733800" y="1070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151312</xdr:rowOff>
    </xdr:from>
    <xdr:to>
      <xdr:col>4</xdr:col>
      <xdr:colOff>533400</xdr:colOff>
      <xdr:row>62</xdr:row>
      <xdr:rowOff>81462</xdr:rowOff>
    </xdr:to>
    <xdr:sp macro="" textlink="">
      <xdr:nvSpPr>
        <xdr:cNvPr id="156" name="円/楕円 155"/>
        <xdr:cNvSpPr/>
      </xdr:nvSpPr>
      <xdr:spPr>
        <a:xfrm>
          <a:off x="3175000" y="1060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66239</xdr:rowOff>
    </xdr:from>
    <xdr:ext cx="762000" cy="259045"/>
    <xdr:sp macro="" textlink="">
      <xdr:nvSpPr>
        <xdr:cNvPr id="157" name="テキスト ボックス 156"/>
        <xdr:cNvSpPr txBox="1"/>
      </xdr:nvSpPr>
      <xdr:spPr>
        <a:xfrm>
          <a:off x="2844800" y="10696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167640</xdr:rowOff>
    </xdr:from>
    <xdr:to>
      <xdr:col>3</xdr:col>
      <xdr:colOff>330200</xdr:colOff>
      <xdr:row>61</xdr:row>
      <xdr:rowOff>97790</xdr:rowOff>
    </xdr:to>
    <xdr:sp macro="" textlink="">
      <xdr:nvSpPr>
        <xdr:cNvPr id="158" name="円/楕円 157"/>
        <xdr:cNvSpPr/>
      </xdr:nvSpPr>
      <xdr:spPr>
        <a:xfrm>
          <a:off x="22860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107967</xdr:rowOff>
    </xdr:from>
    <xdr:ext cx="762000" cy="259045"/>
    <xdr:sp macro="" textlink="">
      <xdr:nvSpPr>
        <xdr:cNvPr id="159" name="テキスト ボックス 158"/>
        <xdr:cNvSpPr txBox="1"/>
      </xdr:nvSpPr>
      <xdr:spPr>
        <a:xfrm>
          <a:off x="1955800" y="1022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113393</xdr:rowOff>
    </xdr:from>
    <xdr:to>
      <xdr:col>2</xdr:col>
      <xdr:colOff>127000</xdr:colOff>
      <xdr:row>62</xdr:row>
      <xdr:rowOff>43543</xdr:rowOff>
    </xdr:to>
    <xdr:sp macro="" textlink="">
      <xdr:nvSpPr>
        <xdr:cNvPr id="160" name="円/楕円 159"/>
        <xdr:cNvSpPr/>
      </xdr:nvSpPr>
      <xdr:spPr>
        <a:xfrm>
          <a:off x="1397000" y="1057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53720</xdr:rowOff>
    </xdr:from>
    <xdr:ext cx="762000" cy="259045"/>
    <xdr:sp macro="" textlink="">
      <xdr:nvSpPr>
        <xdr:cNvPr id="161" name="テキスト ボックス 160"/>
        <xdr:cNvSpPr txBox="1"/>
      </xdr:nvSpPr>
      <xdr:spPr>
        <a:xfrm>
          <a:off x="1066800" y="1034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[181,439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人件費，物件費及び維持補修費の合計額の人口１人当たりの金額が類似団体平均値を上回っているのは，主に人件費が要因となっている。これは合併に伴い解散した広域事務組合が運営していた消防業務を直営で行っていること，また保育園１１園を運営するための人件費が多いためである。</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今後は，民間でも実施可能な部分については，指定管理者制度などにより委託化を進め，コストの低減を図る。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59155</xdr:rowOff>
    </xdr:from>
    <xdr:to>
      <xdr:col>7</xdr:col>
      <xdr:colOff>152400</xdr:colOff>
      <xdr:row>81</xdr:row>
      <xdr:rowOff>62740</xdr:rowOff>
    </xdr:to>
    <xdr:cxnSp macro="">
      <xdr:nvCxnSpPr>
        <xdr:cNvPr id="195" name="直線コネクタ 194"/>
        <xdr:cNvCxnSpPr/>
      </xdr:nvCxnSpPr>
      <xdr:spPr>
        <a:xfrm flipV="1">
          <a:off x="4114800" y="13946605"/>
          <a:ext cx="838200" cy="3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62740</xdr:rowOff>
    </xdr:from>
    <xdr:to>
      <xdr:col>6</xdr:col>
      <xdr:colOff>0</xdr:colOff>
      <xdr:row>81</xdr:row>
      <xdr:rowOff>71622</xdr:rowOff>
    </xdr:to>
    <xdr:cxnSp macro="">
      <xdr:nvCxnSpPr>
        <xdr:cNvPr id="198" name="直線コネクタ 197"/>
        <xdr:cNvCxnSpPr/>
      </xdr:nvCxnSpPr>
      <xdr:spPr>
        <a:xfrm flipV="1">
          <a:off x="3225800" y="13950190"/>
          <a:ext cx="889000" cy="8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70679</xdr:rowOff>
    </xdr:from>
    <xdr:to>
      <xdr:col>4</xdr:col>
      <xdr:colOff>482600</xdr:colOff>
      <xdr:row>81</xdr:row>
      <xdr:rowOff>71622</xdr:rowOff>
    </xdr:to>
    <xdr:cxnSp macro="">
      <xdr:nvCxnSpPr>
        <xdr:cNvPr id="201" name="直線コネクタ 200"/>
        <xdr:cNvCxnSpPr/>
      </xdr:nvCxnSpPr>
      <xdr:spPr>
        <a:xfrm>
          <a:off x="2336800" y="13958129"/>
          <a:ext cx="889000" cy="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67258</xdr:rowOff>
    </xdr:from>
    <xdr:to>
      <xdr:col>3</xdr:col>
      <xdr:colOff>279400</xdr:colOff>
      <xdr:row>81</xdr:row>
      <xdr:rowOff>70679</xdr:rowOff>
    </xdr:to>
    <xdr:cxnSp macro="">
      <xdr:nvCxnSpPr>
        <xdr:cNvPr id="204" name="直線コネクタ 203"/>
        <xdr:cNvCxnSpPr/>
      </xdr:nvCxnSpPr>
      <xdr:spPr>
        <a:xfrm>
          <a:off x="1447800" y="13954708"/>
          <a:ext cx="889000" cy="3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8355</xdr:rowOff>
    </xdr:from>
    <xdr:to>
      <xdr:col>7</xdr:col>
      <xdr:colOff>203200</xdr:colOff>
      <xdr:row>81</xdr:row>
      <xdr:rowOff>109955</xdr:rowOff>
    </xdr:to>
    <xdr:sp macro="" textlink="">
      <xdr:nvSpPr>
        <xdr:cNvPr id="214" name="円/楕円 213"/>
        <xdr:cNvSpPr/>
      </xdr:nvSpPr>
      <xdr:spPr>
        <a:xfrm>
          <a:off x="4902200" y="1389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56632</xdr:rowOff>
    </xdr:from>
    <xdr:ext cx="762000" cy="259045"/>
    <xdr:sp macro="" textlink="">
      <xdr:nvSpPr>
        <xdr:cNvPr id="215" name="人件費・物件費等の状況該当値テキスト"/>
        <xdr:cNvSpPr txBox="1"/>
      </xdr:nvSpPr>
      <xdr:spPr>
        <a:xfrm>
          <a:off x="5041900" y="1394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181,439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11940</xdr:rowOff>
    </xdr:from>
    <xdr:to>
      <xdr:col>6</xdr:col>
      <xdr:colOff>50800</xdr:colOff>
      <xdr:row>81</xdr:row>
      <xdr:rowOff>113540</xdr:rowOff>
    </xdr:to>
    <xdr:sp macro="" textlink="">
      <xdr:nvSpPr>
        <xdr:cNvPr id="216" name="円/楕円 215"/>
        <xdr:cNvSpPr/>
      </xdr:nvSpPr>
      <xdr:spPr>
        <a:xfrm>
          <a:off x="4064000" y="1389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98317</xdr:rowOff>
    </xdr:from>
    <xdr:ext cx="736600" cy="259045"/>
    <xdr:sp macro="" textlink="">
      <xdr:nvSpPr>
        <xdr:cNvPr id="217" name="テキスト ボックス 216"/>
        <xdr:cNvSpPr txBox="1"/>
      </xdr:nvSpPr>
      <xdr:spPr>
        <a:xfrm>
          <a:off x="3733800" y="13985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185,897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20822</xdr:rowOff>
    </xdr:from>
    <xdr:to>
      <xdr:col>4</xdr:col>
      <xdr:colOff>533400</xdr:colOff>
      <xdr:row>81</xdr:row>
      <xdr:rowOff>122422</xdr:rowOff>
    </xdr:to>
    <xdr:sp macro="" textlink="">
      <xdr:nvSpPr>
        <xdr:cNvPr id="218" name="円/楕円 217"/>
        <xdr:cNvSpPr/>
      </xdr:nvSpPr>
      <xdr:spPr>
        <a:xfrm>
          <a:off x="3175000" y="1390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107199</xdr:rowOff>
    </xdr:from>
    <xdr:ext cx="762000" cy="259045"/>
    <xdr:sp macro="" textlink="">
      <xdr:nvSpPr>
        <xdr:cNvPr id="219" name="テキスト ボックス 218"/>
        <xdr:cNvSpPr txBox="1"/>
      </xdr:nvSpPr>
      <xdr:spPr>
        <a:xfrm>
          <a:off x="2844800" y="1399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196,940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19879</xdr:rowOff>
    </xdr:from>
    <xdr:to>
      <xdr:col>3</xdr:col>
      <xdr:colOff>330200</xdr:colOff>
      <xdr:row>81</xdr:row>
      <xdr:rowOff>121479</xdr:rowOff>
    </xdr:to>
    <xdr:sp macro="" textlink="">
      <xdr:nvSpPr>
        <xdr:cNvPr id="220" name="円/楕円 219"/>
        <xdr:cNvSpPr/>
      </xdr:nvSpPr>
      <xdr:spPr>
        <a:xfrm>
          <a:off x="2286000" y="13907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106256</xdr:rowOff>
    </xdr:from>
    <xdr:ext cx="762000" cy="259045"/>
    <xdr:sp macro="" textlink="">
      <xdr:nvSpPr>
        <xdr:cNvPr id="221" name="テキスト ボックス 220"/>
        <xdr:cNvSpPr txBox="1"/>
      </xdr:nvSpPr>
      <xdr:spPr>
        <a:xfrm>
          <a:off x="1955800" y="13993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195,768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16458</xdr:rowOff>
    </xdr:from>
    <xdr:to>
      <xdr:col>2</xdr:col>
      <xdr:colOff>127000</xdr:colOff>
      <xdr:row>81</xdr:row>
      <xdr:rowOff>118058</xdr:rowOff>
    </xdr:to>
    <xdr:sp macro="" textlink="">
      <xdr:nvSpPr>
        <xdr:cNvPr id="222" name="円/楕円 221"/>
        <xdr:cNvSpPr/>
      </xdr:nvSpPr>
      <xdr:spPr>
        <a:xfrm>
          <a:off x="1397000" y="13903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102835</xdr:rowOff>
    </xdr:from>
    <xdr:ext cx="762000" cy="259045"/>
    <xdr:sp macro="" textlink="">
      <xdr:nvSpPr>
        <xdr:cNvPr id="223" name="テキスト ボックス 222"/>
        <xdr:cNvSpPr txBox="1"/>
      </xdr:nvSpPr>
      <xdr:spPr>
        <a:xfrm>
          <a:off x="1066800" y="1399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191,515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前年度と比較して</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7.5</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ポイント減少している。また，類似団体平均値を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0.2</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ポイント下回っている。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125730</xdr:rowOff>
    </xdr:from>
    <xdr:to>
      <xdr:col>24</xdr:col>
      <xdr:colOff>558800</xdr:colOff>
      <xdr:row>88</xdr:row>
      <xdr:rowOff>84455</xdr:rowOff>
    </xdr:to>
    <xdr:cxnSp macro="">
      <xdr:nvCxnSpPr>
        <xdr:cNvPr id="257" name="直線コネクタ 256"/>
        <xdr:cNvCxnSpPr/>
      </xdr:nvCxnSpPr>
      <xdr:spPr>
        <a:xfrm flipV="1">
          <a:off x="16179800" y="14870430"/>
          <a:ext cx="838200" cy="301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64346</xdr:rowOff>
    </xdr:from>
    <xdr:to>
      <xdr:col>23</xdr:col>
      <xdr:colOff>406400</xdr:colOff>
      <xdr:row>88</xdr:row>
      <xdr:rowOff>84455</xdr:rowOff>
    </xdr:to>
    <xdr:cxnSp macro="">
      <xdr:nvCxnSpPr>
        <xdr:cNvPr id="260" name="直線コネクタ 259"/>
        <xdr:cNvCxnSpPr/>
      </xdr:nvCxnSpPr>
      <xdr:spPr>
        <a:xfrm>
          <a:off x="15290800" y="15151946"/>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45296</xdr:rowOff>
    </xdr:from>
    <xdr:to>
      <xdr:col>22</xdr:col>
      <xdr:colOff>203200</xdr:colOff>
      <xdr:row>88</xdr:row>
      <xdr:rowOff>64346</xdr:rowOff>
    </xdr:to>
    <xdr:cxnSp macro="">
      <xdr:nvCxnSpPr>
        <xdr:cNvPr id="263" name="直線コネクタ 262"/>
        <xdr:cNvCxnSpPr/>
      </xdr:nvCxnSpPr>
      <xdr:spPr>
        <a:xfrm>
          <a:off x="14401800" y="14789996"/>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37254</xdr:rowOff>
    </xdr:from>
    <xdr:to>
      <xdr:col>21</xdr:col>
      <xdr:colOff>0</xdr:colOff>
      <xdr:row>86</xdr:row>
      <xdr:rowOff>45296</xdr:rowOff>
    </xdr:to>
    <xdr:cxnSp macro="">
      <xdr:nvCxnSpPr>
        <xdr:cNvPr id="266" name="直線コネクタ 265"/>
        <xdr:cNvCxnSpPr/>
      </xdr:nvCxnSpPr>
      <xdr:spPr>
        <a:xfrm>
          <a:off x="13512800" y="14781954"/>
          <a:ext cx="889000" cy="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74930</xdr:rowOff>
    </xdr:from>
    <xdr:to>
      <xdr:col>24</xdr:col>
      <xdr:colOff>609600</xdr:colOff>
      <xdr:row>87</xdr:row>
      <xdr:rowOff>5080</xdr:rowOff>
    </xdr:to>
    <xdr:sp macro="" textlink="">
      <xdr:nvSpPr>
        <xdr:cNvPr id="276" name="円/楕円 275"/>
        <xdr:cNvSpPr/>
      </xdr:nvSpPr>
      <xdr:spPr>
        <a:xfrm>
          <a:off x="169672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91457</xdr:rowOff>
    </xdr:from>
    <xdr:ext cx="762000" cy="259045"/>
    <xdr:sp macro="" textlink="">
      <xdr:nvSpPr>
        <xdr:cNvPr id="277" name="給与水準   （国との比較）該当値テキスト"/>
        <xdr:cNvSpPr txBox="1"/>
      </xdr:nvSpPr>
      <xdr:spPr>
        <a:xfrm>
          <a:off x="17106900" y="1466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33655</xdr:rowOff>
    </xdr:from>
    <xdr:to>
      <xdr:col>23</xdr:col>
      <xdr:colOff>457200</xdr:colOff>
      <xdr:row>88</xdr:row>
      <xdr:rowOff>135255</xdr:rowOff>
    </xdr:to>
    <xdr:sp macro="" textlink="">
      <xdr:nvSpPr>
        <xdr:cNvPr id="278" name="円/楕円 277"/>
        <xdr:cNvSpPr/>
      </xdr:nvSpPr>
      <xdr:spPr>
        <a:xfrm>
          <a:off x="16129000" y="1512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145432</xdr:rowOff>
    </xdr:from>
    <xdr:ext cx="736600" cy="259045"/>
    <xdr:sp macro="" textlink="">
      <xdr:nvSpPr>
        <xdr:cNvPr id="279" name="テキスト ボックス 278"/>
        <xdr:cNvSpPr txBox="1"/>
      </xdr:nvSpPr>
      <xdr:spPr>
        <a:xfrm>
          <a:off x="15798800" y="148901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13546</xdr:rowOff>
    </xdr:from>
    <xdr:to>
      <xdr:col>22</xdr:col>
      <xdr:colOff>254000</xdr:colOff>
      <xdr:row>88</xdr:row>
      <xdr:rowOff>115146</xdr:rowOff>
    </xdr:to>
    <xdr:sp macro="" textlink="">
      <xdr:nvSpPr>
        <xdr:cNvPr id="280" name="円/楕円 279"/>
        <xdr:cNvSpPr/>
      </xdr:nvSpPr>
      <xdr:spPr>
        <a:xfrm>
          <a:off x="15240000" y="1510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125323</xdr:rowOff>
    </xdr:from>
    <xdr:ext cx="762000" cy="259045"/>
    <xdr:sp macro="" textlink="">
      <xdr:nvSpPr>
        <xdr:cNvPr id="281" name="テキスト ボックス 280"/>
        <xdr:cNvSpPr txBox="1"/>
      </xdr:nvSpPr>
      <xdr:spPr>
        <a:xfrm>
          <a:off x="14909800" y="14870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165946</xdr:rowOff>
    </xdr:from>
    <xdr:to>
      <xdr:col>21</xdr:col>
      <xdr:colOff>50800</xdr:colOff>
      <xdr:row>86</xdr:row>
      <xdr:rowOff>96096</xdr:rowOff>
    </xdr:to>
    <xdr:sp macro="" textlink="">
      <xdr:nvSpPr>
        <xdr:cNvPr id="282" name="円/楕円 281"/>
        <xdr:cNvSpPr/>
      </xdr:nvSpPr>
      <xdr:spPr>
        <a:xfrm>
          <a:off x="14351000" y="1473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106273</xdr:rowOff>
    </xdr:from>
    <xdr:ext cx="762000" cy="259045"/>
    <xdr:sp macro="" textlink="">
      <xdr:nvSpPr>
        <xdr:cNvPr id="283" name="テキスト ボックス 282"/>
        <xdr:cNvSpPr txBox="1"/>
      </xdr:nvSpPr>
      <xdr:spPr>
        <a:xfrm>
          <a:off x="14020800" y="1450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157904</xdr:rowOff>
    </xdr:from>
    <xdr:to>
      <xdr:col>19</xdr:col>
      <xdr:colOff>533400</xdr:colOff>
      <xdr:row>86</xdr:row>
      <xdr:rowOff>88054</xdr:rowOff>
    </xdr:to>
    <xdr:sp macro="" textlink="">
      <xdr:nvSpPr>
        <xdr:cNvPr id="284" name="円/楕円 283"/>
        <xdr:cNvSpPr/>
      </xdr:nvSpPr>
      <xdr:spPr>
        <a:xfrm>
          <a:off x="13462000" y="147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98231</xdr:rowOff>
    </xdr:from>
    <xdr:ext cx="762000" cy="259045"/>
    <xdr:sp macro="" textlink="">
      <xdr:nvSpPr>
        <xdr:cNvPr id="285" name="テキスト ボックス 284"/>
        <xdr:cNvSpPr txBox="1"/>
      </xdr:nvSpPr>
      <xdr:spPr>
        <a:xfrm>
          <a:off x="13131800" y="1450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合併に伴い解散した広域事務組合が運営していた「消防業務」を直営で行っているため，類似団体平均値を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3.16</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ポイント上回っている。定員適正化計画に基づき，適正な定員管理に努める。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54308</xdr:rowOff>
    </xdr:from>
    <xdr:to>
      <xdr:col>24</xdr:col>
      <xdr:colOff>558800</xdr:colOff>
      <xdr:row>64</xdr:row>
      <xdr:rowOff>109462</xdr:rowOff>
    </xdr:to>
    <xdr:cxnSp macro="">
      <xdr:nvCxnSpPr>
        <xdr:cNvPr id="322" name="直線コネクタ 321"/>
        <xdr:cNvCxnSpPr/>
      </xdr:nvCxnSpPr>
      <xdr:spPr>
        <a:xfrm flipV="1">
          <a:off x="16179800" y="11027108"/>
          <a:ext cx="8382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109462</xdr:rowOff>
    </xdr:from>
    <xdr:to>
      <xdr:col>23</xdr:col>
      <xdr:colOff>406400</xdr:colOff>
      <xdr:row>64</xdr:row>
      <xdr:rowOff>118654</xdr:rowOff>
    </xdr:to>
    <xdr:cxnSp macro="">
      <xdr:nvCxnSpPr>
        <xdr:cNvPr id="325" name="直線コネクタ 324"/>
        <xdr:cNvCxnSpPr/>
      </xdr:nvCxnSpPr>
      <xdr:spPr>
        <a:xfrm flipV="1">
          <a:off x="15290800" y="11082262"/>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118654</xdr:rowOff>
    </xdr:from>
    <xdr:to>
      <xdr:col>22</xdr:col>
      <xdr:colOff>203200</xdr:colOff>
      <xdr:row>65</xdr:row>
      <xdr:rowOff>3508</xdr:rowOff>
    </xdr:to>
    <xdr:cxnSp macro="">
      <xdr:nvCxnSpPr>
        <xdr:cNvPr id="328" name="直線コネクタ 327"/>
        <xdr:cNvCxnSpPr/>
      </xdr:nvCxnSpPr>
      <xdr:spPr>
        <a:xfrm flipV="1">
          <a:off x="14401800" y="11091454"/>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3508</xdr:rowOff>
    </xdr:from>
    <xdr:to>
      <xdr:col>21</xdr:col>
      <xdr:colOff>0</xdr:colOff>
      <xdr:row>65</xdr:row>
      <xdr:rowOff>4656</xdr:rowOff>
    </xdr:to>
    <xdr:cxnSp macro="">
      <xdr:nvCxnSpPr>
        <xdr:cNvPr id="331" name="直線コネクタ 330"/>
        <xdr:cNvCxnSpPr/>
      </xdr:nvCxnSpPr>
      <xdr:spPr>
        <a:xfrm flipV="1">
          <a:off x="13512800" y="11147758"/>
          <a:ext cx="889000" cy="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3508</xdr:rowOff>
    </xdr:from>
    <xdr:to>
      <xdr:col>24</xdr:col>
      <xdr:colOff>609600</xdr:colOff>
      <xdr:row>64</xdr:row>
      <xdr:rowOff>105108</xdr:rowOff>
    </xdr:to>
    <xdr:sp macro="" textlink="">
      <xdr:nvSpPr>
        <xdr:cNvPr id="341" name="円/楕円 340"/>
        <xdr:cNvSpPr/>
      </xdr:nvSpPr>
      <xdr:spPr>
        <a:xfrm>
          <a:off x="16967200" y="10976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147035</xdr:rowOff>
    </xdr:from>
    <xdr:ext cx="762000" cy="259045"/>
    <xdr:sp macro="" textlink="">
      <xdr:nvSpPr>
        <xdr:cNvPr id="342" name="定員管理の状況該当値テキスト"/>
        <xdr:cNvSpPr txBox="1"/>
      </xdr:nvSpPr>
      <xdr:spPr>
        <a:xfrm>
          <a:off x="17106900" y="10948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12.52</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58662</xdr:rowOff>
    </xdr:from>
    <xdr:to>
      <xdr:col>23</xdr:col>
      <xdr:colOff>457200</xdr:colOff>
      <xdr:row>64</xdr:row>
      <xdr:rowOff>160262</xdr:rowOff>
    </xdr:to>
    <xdr:sp macro="" textlink="">
      <xdr:nvSpPr>
        <xdr:cNvPr id="343" name="円/楕円 342"/>
        <xdr:cNvSpPr/>
      </xdr:nvSpPr>
      <xdr:spPr>
        <a:xfrm>
          <a:off x="16129000" y="1103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145039</xdr:rowOff>
    </xdr:from>
    <xdr:ext cx="736600" cy="259045"/>
    <xdr:sp macro="" textlink="">
      <xdr:nvSpPr>
        <xdr:cNvPr id="344" name="テキスト ボックス 343"/>
        <xdr:cNvSpPr txBox="1"/>
      </xdr:nvSpPr>
      <xdr:spPr>
        <a:xfrm>
          <a:off x="15798800" y="11117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67854</xdr:rowOff>
    </xdr:from>
    <xdr:to>
      <xdr:col>22</xdr:col>
      <xdr:colOff>254000</xdr:colOff>
      <xdr:row>64</xdr:row>
      <xdr:rowOff>169454</xdr:rowOff>
    </xdr:to>
    <xdr:sp macro="" textlink="">
      <xdr:nvSpPr>
        <xdr:cNvPr id="345" name="円/楕円 344"/>
        <xdr:cNvSpPr/>
      </xdr:nvSpPr>
      <xdr:spPr>
        <a:xfrm>
          <a:off x="15240000" y="11040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154231</xdr:rowOff>
    </xdr:from>
    <xdr:ext cx="762000" cy="259045"/>
    <xdr:sp macro="" textlink="">
      <xdr:nvSpPr>
        <xdr:cNvPr id="346" name="テキスト ボックス 345"/>
        <xdr:cNvSpPr txBox="1"/>
      </xdr:nvSpPr>
      <xdr:spPr>
        <a:xfrm>
          <a:off x="14909800" y="11127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13.08</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124158</xdr:rowOff>
    </xdr:from>
    <xdr:to>
      <xdr:col>21</xdr:col>
      <xdr:colOff>50800</xdr:colOff>
      <xdr:row>65</xdr:row>
      <xdr:rowOff>54308</xdr:rowOff>
    </xdr:to>
    <xdr:sp macro="" textlink="">
      <xdr:nvSpPr>
        <xdr:cNvPr id="347" name="円/楕円 346"/>
        <xdr:cNvSpPr/>
      </xdr:nvSpPr>
      <xdr:spPr>
        <a:xfrm>
          <a:off x="14351000" y="11096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39085</xdr:rowOff>
    </xdr:from>
    <xdr:ext cx="762000" cy="259045"/>
    <xdr:sp macro="" textlink="">
      <xdr:nvSpPr>
        <xdr:cNvPr id="348" name="テキスト ボックス 347"/>
        <xdr:cNvSpPr txBox="1"/>
      </xdr:nvSpPr>
      <xdr:spPr>
        <a:xfrm>
          <a:off x="14020800" y="11183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13.57</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125306</xdr:rowOff>
    </xdr:from>
    <xdr:to>
      <xdr:col>19</xdr:col>
      <xdr:colOff>533400</xdr:colOff>
      <xdr:row>65</xdr:row>
      <xdr:rowOff>55456</xdr:rowOff>
    </xdr:to>
    <xdr:sp macro="" textlink="">
      <xdr:nvSpPr>
        <xdr:cNvPr id="349" name="円/楕円 348"/>
        <xdr:cNvSpPr/>
      </xdr:nvSpPr>
      <xdr:spPr>
        <a:xfrm>
          <a:off x="13462000" y="1109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40233</xdr:rowOff>
    </xdr:from>
    <xdr:ext cx="762000" cy="259045"/>
    <xdr:sp macro="" textlink="">
      <xdr:nvSpPr>
        <xdr:cNvPr id="350" name="テキスト ボックス 349"/>
        <xdr:cNvSpPr txBox="1"/>
      </xdr:nvSpPr>
      <xdr:spPr>
        <a:xfrm>
          <a:off x="13131800" y="1118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前年度に比べ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0.5</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ポイント低下し，類似団体平均値を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2.6</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ポイント下回っている。地方債元利償還金の減少が主な要因である。今後も引き続き事業の計画的な執行により地方債の借入を抑制し，公債費の適正化に努める。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103596</xdr:rowOff>
    </xdr:from>
    <xdr:to>
      <xdr:col>24</xdr:col>
      <xdr:colOff>558800</xdr:colOff>
      <xdr:row>37</xdr:row>
      <xdr:rowOff>120831</xdr:rowOff>
    </xdr:to>
    <xdr:cxnSp macro="">
      <xdr:nvCxnSpPr>
        <xdr:cNvPr id="386" name="直線コネクタ 385"/>
        <xdr:cNvCxnSpPr/>
      </xdr:nvCxnSpPr>
      <xdr:spPr>
        <a:xfrm flipV="1">
          <a:off x="16179800" y="6447246"/>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114499</xdr:rowOff>
    </xdr:from>
    <xdr:ext cx="762000" cy="259045"/>
    <xdr:sp macro="" textlink="">
      <xdr:nvSpPr>
        <xdr:cNvPr id="387" name="公債費負担の状況平均値テキスト"/>
        <xdr:cNvSpPr txBox="1"/>
      </xdr:nvSpPr>
      <xdr:spPr>
        <a:xfrm>
          <a:off x="17106900" y="6458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120831</xdr:rowOff>
    </xdr:from>
    <xdr:to>
      <xdr:col>23</xdr:col>
      <xdr:colOff>406400</xdr:colOff>
      <xdr:row>37</xdr:row>
      <xdr:rowOff>138067</xdr:rowOff>
    </xdr:to>
    <xdr:cxnSp macro="">
      <xdr:nvCxnSpPr>
        <xdr:cNvPr id="389" name="直線コネクタ 388"/>
        <xdr:cNvCxnSpPr/>
      </xdr:nvCxnSpPr>
      <xdr:spPr>
        <a:xfrm flipV="1">
          <a:off x="15290800" y="6464481"/>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138067</xdr:rowOff>
    </xdr:from>
    <xdr:to>
      <xdr:col>22</xdr:col>
      <xdr:colOff>203200</xdr:colOff>
      <xdr:row>37</xdr:row>
      <xdr:rowOff>165644</xdr:rowOff>
    </xdr:to>
    <xdr:cxnSp macro="">
      <xdr:nvCxnSpPr>
        <xdr:cNvPr id="392" name="直線コネクタ 391"/>
        <xdr:cNvCxnSpPr/>
      </xdr:nvCxnSpPr>
      <xdr:spPr>
        <a:xfrm flipV="1">
          <a:off x="14401800" y="6481717"/>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165644</xdr:rowOff>
    </xdr:from>
    <xdr:to>
      <xdr:col>21</xdr:col>
      <xdr:colOff>0</xdr:colOff>
      <xdr:row>38</xdr:row>
      <xdr:rowOff>56243</xdr:rowOff>
    </xdr:to>
    <xdr:cxnSp macro="">
      <xdr:nvCxnSpPr>
        <xdr:cNvPr id="395" name="直線コネクタ 394"/>
        <xdr:cNvCxnSpPr/>
      </xdr:nvCxnSpPr>
      <xdr:spPr>
        <a:xfrm flipV="1">
          <a:off x="13512800" y="6509294"/>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13443</xdr:rowOff>
    </xdr:from>
    <xdr:ext cx="762000" cy="259045"/>
    <xdr:sp macro="" textlink="">
      <xdr:nvSpPr>
        <xdr:cNvPr id="399" name="テキスト ボックス 398"/>
        <xdr:cNvSpPr txBox="1"/>
      </xdr:nvSpPr>
      <xdr:spPr>
        <a:xfrm>
          <a:off x="13131800" y="669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52796</xdr:rowOff>
    </xdr:from>
    <xdr:to>
      <xdr:col>24</xdr:col>
      <xdr:colOff>609600</xdr:colOff>
      <xdr:row>37</xdr:row>
      <xdr:rowOff>154396</xdr:rowOff>
    </xdr:to>
    <xdr:sp macro="" textlink="">
      <xdr:nvSpPr>
        <xdr:cNvPr id="405" name="円/楕円 404"/>
        <xdr:cNvSpPr/>
      </xdr:nvSpPr>
      <xdr:spPr>
        <a:xfrm>
          <a:off x="16967200" y="639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69323</xdr:rowOff>
    </xdr:from>
    <xdr:ext cx="762000" cy="259045"/>
    <xdr:sp macro="" textlink="">
      <xdr:nvSpPr>
        <xdr:cNvPr id="406" name="公債費負担の状況該当値テキスト"/>
        <xdr:cNvSpPr txBox="1"/>
      </xdr:nvSpPr>
      <xdr:spPr>
        <a:xfrm>
          <a:off x="17106900" y="6241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70031</xdr:rowOff>
    </xdr:from>
    <xdr:to>
      <xdr:col>23</xdr:col>
      <xdr:colOff>457200</xdr:colOff>
      <xdr:row>38</xdr:row>
      <xdr:rowOff>181</xdr:rowOff>
    </xdr:to>
    <xdr:sp macro="" textlink="">
      <xdr:nvSpPr>
        <xdr:cNvPr id="407" name="円/楕円 406"/>
        <xdr:cNvSpPr/>
      </xdr:nvSpPr>
      <xdr:spPr>
        <a:xfrm>
          <a:off x="16129000" y="641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10358</xdr:rowOff>
    </xdr:from>
    <xdr:ext cx="736600" cy="259045"/>
    <xdr:sp macro="" textlink="">
      <xdr:nvSpPr>
        <xdr:cNvPr id="408" name="テキスト ボックス 407"/>
        <xdr:cNvSpPr txBox="1"/>
      </xdr:nvSpPr>
      <xdr:spPr>
        <a:xfrm>
          <a:off x="15798800" y="61825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87267</xdr:rowOff>
    </xdr:from>
    <xdr:to>
      <xdr:col>22</xdr:col>
      <xdr:colOff>254000</xdr:colOff>
      <xdr:row>38</xdr:row>
      <xdr:rowOff>17418</xdr:rowOff>
    </xdr:to>
    <xdr:sp macro="" textlink="">
      <xdr:nvSpPr>
        <xdr:cNvPr id="409" name="円/楕円 408"/>
        <xdr:cNvSpPr/>
      </xdr:nvSpPr>
      <xdr:spPr>
        <a:xfrm>
          <a:off x="15240000" y="643091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27594</xdr:rowOff>
    </xdr:from>
    <xdr:ext cx="762000" cy="259045"/>
    <xdr:sp macro="" textlink="">
      <xdr:nvSpPr>
        <xdr:cNvPr id="410" name="テキスト ボックス 409"/>
        <xdr:cNvSpPr txBox="1"/>
      </xdr:nvSpPr>
      <xdr:spPr>
        <a:xfrm>
          <a:off x="14909800" y="61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114844</xdr:rowOff>
    </xdr:from>
    <xdr:to>
      <xdr:col>21</xdr:col>
      <xdr:colOff>50800</xdr:colOff>
      <xdr:row>38</xdr:row>
      <xdr:rowOff>44994</xdr:rowOff>
    </xdr:to>
    <xdr:sp macro="" textlink="">
      <xdr:nvSpPr>
        <xdr:cNvPr id="411" name="円/楕円 410"/>
        <xdr:cNvSpPr/>
      </xdr:nvSpPr>
      <xdr:spPr>
        <a:xfrm>
          <a:off x="14351000" y="645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55171</xdr:rowOff>
    </xdr:from>
    <xdr:ext cx="762000" cy="259045"/>
    <xdr:sp macro="" textlink="">
      <xdr:nvSpPr>
        <xdr:cNvPr id="412" name="テキスト ボックス 411"/>
        <xdr:cNvSpPr txBox="1"/>
      </xdr:nvSpPr>
      <xdr:spPr>
        <a:xfrm>
          <a:off x="14020800" y="6227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5443</xdr:rowOff>
    </xdr:from>
    <xdr:to>
      <xdr:col>19</xdr:col>
      <xdr:colOff>533400</xdr:colOff>
      <xdr:row>38</xdr:row>
      <xdr:rowOff>107043</xdr:rowOff>
    </xdr:to>
    <xdr:sp macro="" textlink="">
      <xdr:nvSpPr>
        <xdr:cNvPr id="413" name="円/楕円 412"/>
        <xdr:cNvSpPr/>
      </xdr:nvSpPr>
      <xdr:spPr>
        <a:xfrm>
          <a:off x="13462000" y="652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117220</xdr:rowOff>
    </xdr:from>
    <xdr:ext cx="762000" cy="259045"/>
    <xdr:sp macro="" textlink="">
      <xdr:nvSpPr>
        <xdr:cNvPr id="414" name="テキスト ボックス 413"/>
        <xdr:cNvSpPr txBox="1"/>
      </xdr:nvSpPr>
      <xdr:spPr>
        <a:xfrm>
          <a:off x="13131800" y="628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前年度に比べ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18.9</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ポイント低下し，類似団体平均値を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0.3</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下回っている。これは，建設事業債等の発行抑制による地方債現在高の減少，債務負担行為支出予定額の減少，退職手当負担見込額の減少，一方で，財政調整基金への決算剰余金の積立による充当可能基金の増加によるものである。今後も事業の計画的な執行により，市債の借入を抑制するとともに，充当可能基金を確保するなど，将来の負担を軽減できるよう，財政健全化に努める。</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101071</xdr:rowOff>
    </xdr:from>
    <xdr:to>
      <xdr:col>24</xdr:col>
      <xdr:colOff>558800</xdr:colOff>
      <xdr:row>14</xdr:row>
      <xdr:rowOff>139076</xdr:rowOff>
    </xdr:to>
    <xdr:cxnSp macro="">
      <xdr:nvCxnSpPr>
        <xdr:cNvPr id="448" name="直線コネクタ 447"/>
        <xdr:cNvCxnSpPr/>
      </xdr:nvCxnSpPr>
      <xdr:spPr>
        <a:xfrm flipV="1">
          <a:off x="16179800" y="2501371"/>
          <a:ext cx="838200" cy="38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22951</xdr:rowOff>
    </xdr:from>
    <xdr:ext cx="762000" cy="259045"/>
    <xdr:sp macro="" textlink="">
      <xdr:nvSpPr>
        <xdr:cNvPr id="449" name="将来負担の状況平均値テキスト"/>
        <xdr:cNvSpPr txBox="1"/>
      </xdr:nvSpPr>
      <xdr:spPr>
        <a:xfrm>
          <a:off x="17106900" y="2423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139076</xdr:rowOff>
    </xdr:from>
    <xdr:to>
      <xdr:col>23</xdr:col>
      <xdr:colOff>406400</xdr:colOff>
      <xdr:row>14</xdr:row>
      <xdr:rowOff>168434</xdr:rowOff>
    </xdr:to>
    <xdr:cxnSp macro="">
      <xdr:nvCxnSpPr>
        <xdr:cNvPr id="451" name="直線コネクタ 450"/>
        <xdr:cNvCxnSpPr/>
      </xdr:nvCxnSpPr>
      <xdr:spPr>
        <a:xfrm flipV="1">
          <a:off x="15290800" y="2539376"/>
          <a:ext cx="889000" cy="29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168434</xdr:rowOff>
    </xdr:from>
    <xdr:to>
      <xdr:col>22</xdr:col>
      <xdr:colOff>203200</xdr:colOff>
      <xdr:row>15</xdr:row>
      <xdr:rowOff>18701</xdr:rowOff>
    </xdr:to>
    <xdr:cxnSp macro="">
      <xdr:nvCxnSpPr>
        <xdr:cNvPr id="454" name="直線コネクタ 453"/>
        <xdr:cNvCxnSpPr/>
      </xdr:nvCxnSpPr>
      <xdr:spPr>
        <a:xfrm flipV="1">
          <a:off x="14401800" y="2568734"/>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18701</xdr:rowOff>
    </xdr:from>
    <xdr:to>
      <xdr:col>21</xdr:col>
      <xdr:colOff>0</xdr:colOff>
      <xdr:row>15</xdr:row>
      <xdr:rowOff>68569</xdr:rowOff>
    </xdr:to>
    <xdr:cxnSp macro="">
      <xdr:nvCxnSpPr>
        <xdr:cNvPr id="457" name="直線コネクタ 456"/>
        <xdr:cNvCxnSpPr/>
      </xdr:nvCxnSpPr>
      <xdr:spPr>
        <a:xfrm flipV="1">
          <a:off x="13512800" y="2590451"/>
          <a:ext cx="889000" cy="49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63390</xdr:rowOff>
    </xdr:from>
    <xdr:ext cx="762000" cy="259045"/>
    <xdr:sp macro="" textlink="">
      <xdr:nvSpPr>
        <xdr:cNvPr id="459" name="テキスト ボックス 458"/>
        <xdr:cNvSpPr txBox="1"/>
      </xdr:nvSpPr>
      <xdr:spPr>
        <a:xfrm>
          <a:off x="14020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107427</xdr:rowOff>
    </xdr:from>
    <xdr:ext cx="762000" cy="259045"/>
    <xdr:sp macro="" textlink="">
      <xdr:nvSpPr>
        <xdr:cNvPr id="461" name="テキスト ボックス 460"/>
        <xdr:cNvSpPr txBox="1"/>
      </xdr:nvSpPr>
      <xdr:spPr>
        <a:xfrm>
          <a:off x="13131800" y="23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50271</xdr:rowOff>
    </xdr:from>
    <xdr:to>
      <xdr:col>24</xdr:col>
      <xdr:colOff>609600</xdr:colOff>
      <xdr:row>14</xdr:row>
      <xdr:rowOff>151871</xdr:rowOff>
    </xdr:to>
    <xdr:sp macro="" textlink="">
      <xdr:nvSpPr>
        <xdr:cNvPr id="467" name="円/楕円 466"/>
        <xdr:cNvSpPr/>
      </xdr:nvSpPr>
      <xdr:spPr>
        <a:xfrm>
          <a:off x="16967200" y="2450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66798</xdr:rowOff>
    </xdr:from>
    <xdr:ext cx="762000" cy="259045"/>
    <xdr:sp macro="" textlink="">
      <xdr:nvSpPr>
        <xdr:cNvPr id="468" name="将来負担の状況該当値テキスト"/>
        <xdr:cNvSpPr txBox="1"/>
      </xdr:nvSpPr>
      <xdr:spPr>
        <a:xfrm>
          <a:off x="17106900" y="229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88276</xdr:rowOff>
    </xdr:from>
    <xdr:to>
      <xdr:col>23</xdr:col>
      <xdr:colOff>457200</xdr:colOff>
      <xdr:row>15</xdr:row>
      <xdr:rowOff>18426</xdr:rowOff>
    </xdr:to>
    <xdr:sp macro="" textlink="">
      <xdr:nvSpPr>
        <xdr:cNvPr id="469" name="円/楕円 468"/>
        <xdr:cNvSpPr/>
      </xdr:nvSpPr>
      <xdr:spPr>
        <a:xfrm>
          <a:off x="16129000" y="2488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3203</xdr:rowOff>
    </xdr:from>
    <xdr:ext cx="736600" cy="259045"/>
    <xdr:sp macro="" textlink="">
      <xdr:nvSpPr>
        <xdr:cNvPr id="470" name="テキスト ボックス 469"/>
        <xdr:cNvSpPr txBox="1"/>
      </xdr:nvSpPr>
      <xdr:spPr>
        <a:xfrm>
          <a:off x="15798800" y="2574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117634</xdr:rowOff>
    </xdr:from>
    <xdr:to>
      <xdr:col>22</xdr:col>
      <xdr:colOff>254000</xdr:colOff>
      <xdr:row>15</xdr:row>
      <xdr:rowOff>47784</xdr:rowOff>
    </xdr:to>
    <xdr:sp macro="" textlink="">
      <xdr:nvSpPr>
        <xdr:cNvPr id="471" name="円/楕円 470"/>
        <xdr:cNvSpPr/>
      </xdr:nvSpPr>
      <xdr:spPr>
        <a:xfrm>
          <a:off x="15240000" y="2517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32561</xdr:rowOff>
    </xdr:from>
    <xdr:ext cx="762000" cy="259045"/>
    <xdr:sp macro="" textlink="">
      <xdr:nvSpPr>
        <xdr:cNvPr id="472" name="テキスト ボックス 471"/>
        <xdr:cNvSpPr txBox="1"/>
      </xdr:nvSpPr>
      <xdr:spPr>
        <a:xfrm>
          <a:off x="14909800" y="2604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139351</xdr:rowOff>
    </xdr:from>
    <xdr:to>
      <xdr:col>21</xdr:col>
      <xdr:colOff>50800</xdr:colOff>
      <xdr:row>15</xdr:row>
      <xdr:rowOff>69501</xdr:rowOff>
    </xdr:to>
    <xdr:sp macro="" textlink="">
      <xdr:nvSpPr>
        <xdr:cNvPr id="473" name="円/楕円 472"/>
        <xdr:cNvSpPr/>
      </xdr:nvSpPr>
      <xdr:spPr>
        <a:xfrm>
          <a:off x="14351000" y="2539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54278</xdr:rowOff>
    </xdr:from>
    <xdr:ext cx="762000" cy="259045"/>
    <xdr:sp macro="" textlink="">
      <xdr:nvSpPr>
        <xdr:cNvPr id="474" name="テキスト ボックス 473"/>
        <xdr:cNvSpPr txBox="1"/>
      </xdr:nvSpPr>
      <xdr:spPr>
        <a:xfrm>
          <a:off x="14020800" y="2626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17769</xdr:rowOff>
    </xdr:from>
    <xdr:to>
      <xdr:col>19</xdr:col>
      <xdr:colOff>533400</xdr:colOff>
      <xdr:row>15</xdr:row>
      <xdr:rowOff>119369</xdr:rowOff>
    </xdr:to>
    <xdr:sp macro="" textlink="">
      <xdr:nvSpPr>
        <xdr:cNvPr id="475" name="円/楕円 474"/>
        <xdr:cNvSpPr/>
      </xdr:nvSpPr>
      <xdr:spPr>
        <a:xfrm>
          <a:off x="13462000" y="2589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104146</xdr:rowOff>
    </xdr:from>
    <xdr:ext cx="762000" cy="259045"/>
    <xdr:sp macro="" textlink="">
      <xdr:nvSpPr>
        <xdr:cNvPr id="476" name="テキスト ボックス 475"/>
        <xdr:cNvSpPr txBox="1"/>
      </xdr:nvSpPr>
      <xdr:spPr>
        <a:xfrm>
          <a:off x="13131800" y="267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広島県江田島市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26,045
25,498
100.98
16,407,880
15,805,923
458,500
10,054,109
17,958,030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9.4
65.0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前年度に比べ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3.6</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ポイント減少している。職員の採用抑制により人件費の抑制を行っているが，類似団体平均値を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4.4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ポイント上回るなど，依然として人件費の占める割合は高い状況である。今後においても，定員適正化計画に基づき，適正な定員管理に努める。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35560</xdr:rowOff>
    </xdr:from>
    <xdr:to>
      <xdr:col>7</xdr:col>
      <xdr:colOff>15875</xdr:colOff>
      <xdr:row>39</xdr:row>
      <xdr:rowOff>28702</xdr:rowOff>
    </xdr:to>
    <xdr:cxnSp macro="">
      <xdr:nvCxnSpPr>
        <xdr:cNvPr id="63" name="直線コネクタ 62"/>
        <xdr:cNvCxnSpPr/>
      </xdr:nvCxnSpPr>
      <xdr:spPr>
        <a:xfrm flipV="1">
          <a:off x="3987800" y="6550660"/>
          <a:ext cx="8382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14986</xdr:rowOff>
    </xdr:from>
    <xdr:to>
      <xdr:col>5</xdr:col>
      <xdr:colOff>549275</xdr:colOff>
      <xdr:row>39</xdr:row>
      <xdr:rowOff>28702</xdr:rowOff>
    </xdr:to>
    <xdr:cxnSp macro="">
      <xdr:nvCxnSpPr>
        <xdr:cNvPr id="66" name="直線コネクタ 65"/>
        <xdr:cNvCxnSpPr/>
      </xdr:nvCxnSpPr>
      <xdr:spPr>
        <a:xfrm>
          <a:off x="3098800" y="670153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145288</xdr:rowOff>
    </xdr:from>
    <xdr:to>
      <xdr:col>4</xdr:col>
      <xdr:colOff>346075</xdr:colOff>
      <xdr:row>39</xdr:row>
      <xdr:rowOff>14986</xdr:rowOff>
    </xdr:to>
    <xdr:cxnSp macro="">
      <xdr:nvCxnSpPr>
        <xdr:cNvPr id="69" name="直線コネクタ 68"/>
        <xdr:cNvCxnSpPr/>
      </xdr:nvCxnSpPr>
      <xdr:spPr>
        <a:xfrm>
          <a:off x="2209800" y="666038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145288</xdr:rowOff>
    </xdr:from>
    <xdr:to>
      <xdr:col>3</xdr:col>
      <xdr:colOff>142875</xdr:colOff>
      <xdr:row>39</xdr:row>
      <xdr:rowOff>106426</xdr:rowOff>
    </xdr:to>
    <xdr:cxnSp macro="">
      <xdr:nvCxnSpPr>
        <xdr:cNvPr id="72" name="直線コネクタ 71"/>
        <xdr:cNvCxnSpPr/>
      </xdr:nvCxnSpPr>
      <xdr:spPr>
        <a:xfrm flipV="1">
          <a:off x="1320800" y="6660388"/>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14241</xdr:rowOff>
    </xdr:from>
    <xdr:ext cx="762000" cy="259045"/>
    <xdr:sp macro="" textlink="">
      <xdr:nvSpPr>
        <xdr:cNvPr id="76" name="テキスト ボックス 75"/>
        <xdr:cNvSpPr txBox="1"/>
      </xdr:nvSpPr>
      <xdr:spPr>
        <a:xfrm>
          <a:off x="939800" y="6186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156210</xdr:rowOff>
    </xdr:from>
    <xdr:to>
      <xdr:col>7</xdr:col>
      <xdr:colOff>66675</xdr:colOff>
      <xdr:row>38</xdr:row>
      <xdr:rowOff>86360</xdr:rowOff>
    </xdr:to>
    <xdr:sp macro="" textlink="">
      <xdr:nvSpPr>
        <xdr:cNvPr id="82" name="円/楕円 81"/>
        <xdr:cNvSpPr/>
      </xdr:nvSpPr>
      <xdr:spPr>
        <a:xfrm>
          <a:off x="47752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128287</xdr:rowOff>
    </xdr:from>
    <xdr:ext cx="762000" cy="259045"/>
    <xdr:sp macro="" textlink="">
      <xdr:nvSpPr>
        <xdr:cNvPr id="83" name="人件費該当値テキスト"/>
        <xdr:cNvSpPr txBox="1"/>
      </xdr:nvSpPr>
      <xdr:spPr>
        <a:xfrm>
          <a:off x="49149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149352</xdr:rowOff>
    </xdr:from>
    <xdr:to>
      <xdr:col>5</xdr:col>
      <xdr:colOff>600075</xdr:colOff>
      <xdr:row>39</xdr:row>
      <xdr:rowOff>79502</xdr:rowOff>
    </xdr:to>
    <xdr:sp macro="" textlink="">
      <xdr:nvSpPr>
        <xdr:cNvPr id="84" name="円/楕円 83"/>
        <xdr:cNvSpPr/>
      </xdr:nvSpPr>
      <xdr:spPr>
        <a:xfrm>
          <a:off x="3937000" y="6664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64279</xdr:rowOff>
    </xdr:from>
    <xdr:ext cx="736600" cy="259045"/>
    <xdr:sp macro="" textlink="">
      <xdr:nvSpPr>
        <xdr:cNvPr id="85" name="テキスト ボックス 84"/>
        <xdr:cNvSpPr txBox="1"/>
      </xdr:nvSpPr>
      <xdr:spPr>
        <a:xfrm>
          <a:off x="3606800" y="6750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135636</xdr:rowOff>
    </xdr:from>
    <xdr:to>
      <xdr:col>4</xdr:col>
      <xdr:colOff>396875</xdr:colOff>
      <xdr:row>39</xdr:row>
      <xdr:rowOff>65786</xdr:rowOff>
    </xdr:to>
    <xdr:sp macro="" textlink="">
      <xdr:nvSpPr>
        <xdr:cNvPr id="86" name="円/楕円 85"/>
        <xdr:cNvSpPr/>
      </xdr:nvSpPr>
      <xdr:spPr>
        <a:xfrm>
          <a:off x="3048000" y="6650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50563</xdr:rowOff>
    </xdr:from>
    <xdr:ext cx="762000" cy="259045"/>
    <xdr:sp macro="" textlink="">
      <xdr:nvSpPr>
        <xdr:cNvPr id="87" name="テキスト ボックス 86"/>
        <xdr:cNvSpPr txBox="1"/>
      </xdr:nvSpPr>
      <xdr:spPr>
        <a:xfrm>
          <a:off x="2717800" y="6737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94488</xdr:rowOff>
    </xdr:from>
    <xdr:to>
      <xdr:col>3</xdr:col>
      <xdr:colOff>193675</xdr:colOff>
      <xdr:row>39</xdr:row>
      <xdr:rowOff>24638</xdr:rowOff>
    </xdr:to>
    <xdr:sp macro="" textlink="">
      <xdr:nvSpPr>
        <xdr:cNvPr id="88" name="円/楕円 87"/>
        <xdr:cNvSpPr/>
      </xdr:nvSpPr>
      <xdr:spPr>
        <a:xfrm>
          <a:off x="2159000" y="6609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9415</xdr:rowOff>
    </xdr:from>
    <xdr:ext cx="762000" cy="259045"/>
    <xdr:sp macro="" textlink="">
      <xdr:nvSpPr>
        <xdr:cNvPr id="89" name="テキスト ボックス 88"/>
        <xdr:cNvSpPr txBox="1"/>
      </xdr:nvSpPr>
      <xdr:spPr>
        <a:xfrm>
          <a:off x="1828800" y="6695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55626</xdr:rowOff>
    </xdr:from>
    <xdr:to>
      <xdr:col>1</xdr:col>
      <xdr:colOff>676275</xdr:colOff>
      <xdr:row>39</xdr:row>
      <xdr:rowOff>157226</xdr:rowOff>
    </xdr:to>
    <xdr:sp macro="" textlink="">
      <xdr:nvSpPr>
        <xdr:cNvPr id="90" name="円/楕円 89"/>
        <xdr:cNvSpPr/>
      </xdr:nvSpPr>
      <xdr:spPr>
        <a:xfrm>
          <a:off x="1270000" y="6742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142003</xdr:rowOff>
    </xdr:from>
    <xdr:ext cx="762000" cy="259045"/>
    <xdr:sp macro="" textlink="">
      <xdr:nvSpPr>
        <xdr:cNvPr id="91" name="テキスト ボックス 90"/>
        <xdr:cNvSpPr txBox="1"/>
      </xdr:nvSpPr>
      <xdr:spPr>
        <a:xfrm>
          <a:off x="939800" y="682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前年度に比べ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2.1</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ポイント増加し，また，類似団体平均値を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0.3</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ポイント上回っている。施設・事務事業の見直し等により物件費の抑制を図っているところであるが，今後も引き続き施設の統廃合等による管理経費の抑制，事務事業の見直し等に努める。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75293</xdr:rowOff>
    </xdr:from>
    <xdr:to>
      <xdr:col>24</xdr:col>
      <xdr:colOff>31750</xdr:colOff>
      <xdr:row>16</xdr:row>
      <xdr:rowOff>132443</xdr:rowOff>
    </xdr:to>
    <xdr:cxnSp macro="">
      <xdr:nvCxnSpPr>
        <xdr:cNvPr id="126" name="直線コネクタ 125"/>
        <xdr:cNvCxnSpPr/>
      </xdr:nvCxnSpPr>
      <xdr:spPr>
        <a:xfrm>
          <a:off x="15671800" y="2647043"/>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75293</xdr:rowOff>
    </xdr:from>
    <xdr:to>
      <xdr:col>22</xdr:col>
      <xdr:colOff>565150</xdr:colOff>
      <xdr:row>16</xdr:row>
      <xdr:rowOff>67129</xdr:rowOff>
    </xdr:to>
    <xdr:cxnSp macro="">
      <xdr:nvCxnSpPr>
        <xdr:cNvPr id="129" name="直線コネクタ 128"/>
        <xdr:cNvCxnSpPr/>
      </xdr:nvCxnSpPr>
      <xdr:spPr>
        <a:xfrm flipV="1">
          <a:off x="14782800" y="2647043"/>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31" name="テキスト ボックス 130"/>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151493</xdr:rowOff>
    </xdr:from>
    <xdr:to>
      <xdr:col>21</xdr:col>
      <xdr:colOff>361950</xdr:colOff>
      <xdr:row>16</xdr:row>
      <xdr:rowOff>67129</xdr:rowOff>
    </xdr:to>
    <xdr:cxnSp macro="">
      <xdr:nvCxnSpPr>
        <xdr:cNvPr id="132" name="直線コネクタ 131"/>
        <xdr:cNvCxnSpPr/>
      </xdr:nvCxnSpPr>
      <xdr:spPr>
        <a:xfrm>
          <a:off x="13893800" y="2723243"/>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75293</xdr:rowOff>
    </xdr:from>
    <xdr:to>
      <xdr:col>20</xdr:col>
      <xdr:colOff>158750</xdr:colOff>
      <xdr:row>15</xdr:row>
      <xdr:rowOff>151493</xdr:rowOff>
    </xdr:to>
    <xdr:cxnSp macro="">
      <xdr:nvCxnSpPr>
        <xdr:cNvPr id="135" name="直線コネクタ 134"/>
        <xdr:cNvCxnSpPr/>
      </xdr:nvCxnSpPr>
      <xdr:spPr>
        <a:xfrm>
          <a:off x="13004800" y="26470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39" name="テキスト ボックス 138"/>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81643</xdr:rowOff>
    </xdr:from>
    <xdr:to>
      <xdr:col>24</xdr:col>
      <xdr:colOff>82550</xdr:colOff>
      <xdr:row>17</xdr:row>
      <xdr:rowOff>11793</xdr:rowOff>
    </xdr:to>
    <xdr:sp macro="" textlink="">
      <xdr:nvSpPr>
        <xdr:cNvPr id="145" name="円/楕円 144"/>
        <xdr:cNvSpPr/>
      </xdr:nvSpPr>
      <xdr:spPr>
        <a:xfrm>
          <a:off x="164592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53720</xdr:rowOff>
    </xdr:from>
    <xdr:ext cx="762000" cy="259045"/>
    <xdr:sp macro="" textlink="">
      <xdr:nvSpPr>
        <xdr:cNvPr id="146" name="物件費該当値テキスト"/>
        <xdr:cNvSpPr txBox="1"/>
      </xdr:nvSpPr>
      <xdr:spPr>
        <a:xfrm>
          <a:off x="16598900" y="279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24493</xdr:rowOff>
    </xdr:from>
    <xdr:to>
      <xdr:col>22</xdr:col>
      <xdr:colOff>615950</xdr:colOff>
      <xdr:row>15</xdr:row>
      <xdr:rowOff>126093</xdr:rowOff>
    </xdr:to>
    <xdr:sp macro="" textlink="">
      <xdr:nvSpPr>
        <xdr:cNvPr id="147" name="円/楕円 146"/>
        <xdr:cNvSpPr/>
      </xdr:nvSpPr>
      <xdr:spPr>
        <a:xfrm>
          <a:off x="15621000" y="259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136270</xdr:rowOff>
    </xdr:from>
    <xdr:ext cx="736600" cy="259045"/>
    <xdr:sp macro="" textlink="">
      <xdr:nvSpPr>
        <xdr:cNvPr id="148" name="テキスト ボックス 147"/>
        <xdr:cNvSpPr txBox="1"/>
      </xdr:nvSpPr>
      <xdr:spPr>
        <a:xfrm>
          <a:off x="15290800" y="2365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16329</xdr:rowOff>
    </xdr:from>
    <xdr:to>
      <xdr:col>21</xdr:col>
      <xdr:colOff>412750</xdr:colOff>
      <xdr:row>16</xdr:row>
      <xdr:rowOff>117929</xdr:rowOff>
    </xdr:to>
    <xdr:sp macro="" textlink="">
      <xdr:nvSpPr>
        <xdr:cNvPr id="149" name="円/楕円 148"/>
        <xdr:cNvSpPr/>
      </xdr:nvSpPr>
      <xdr:spPr>
        <a:xfrm>
          <a:off x="14732000" y="275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102706</xdr:rowOff>
    </xdr:from>
    <xdr:ext cx="762000" cy="259045"/>
    <xdr:sp macro="" textlink="">
      <xdr:nvSpPr>
        <xdr:cNvPr id="150" name="テキスト ボックス 149"/>
        <xdr:cNvSpPr txBox="1"/>
      </xdr:nvSpPr>
      <xdr:spPr>
        <a:xfrm>
          <a:off x="14401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100693</xdr:rowOff>
    </xdr:from>
    <xdr:to>
      <xdr:col>20</xdr:col>
      <xdr:colOff>209550</xdr:colOff>
      <xdr:row>16</xdr:row>
      <xdr:rowOff>30843</xdr:rowOff>
    </xdr:to>
    <xdr:sp macro="" textlink="">
      <xdr:nvSpPr>
        <xdr:cNvPr id="151" name="円/楕円 150"/>
        <xdr:cNvSpPr/>
      </xdr:nvSpPr>
      <xdr:spPr>
        <a:xfrm>
          <a:off x="138430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15620</xdr:rowOff>
    </xdr:from>
    <xdr:ext cx="762000" cy="259045"/>
    <xdr:sp macro="" textlink="">
      <xdr:nvSpPr>
        <xdr:cNvPr id="152" name="テキスト ボックス 151"/>
        <xdr:cNvSpPr txBox="1"/>
      </xdr:nvSpPr>
      <xdr:spPr>
        <a:xfrm>
          <a:off x="13512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53" name="円/楕円 152"/>
        <xdr:cNvSpPr/>
      </xdr:nvSpPr>
      <xdr:spPr>
        <a:xfrm>
          <a:off x="12954000" y="259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136270</xdr:rowOff>
    </xdr:from>
    <xdr:ext cx="762000" cy="259045"/>
    <xdr:sp macro="" textlink="">
      <xdr:nvSpPr>
        <xdr:cNvPr id="154" name="テキスト ボックス 153"/>
        <xdr:cNvSpPr txBox="1"/>
      </xdr:nvSpPr>
      <xdr:spPr>
        <a:xfrm>
          <a:off x="126238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前年度に比べ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0.2</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ポイント減少し，類似団体平均値を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2.7</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ポイント下回っている。障害者（児）に係る扶助費が増加し，生活保護費，児童手当に係る扶助費は減少している。</a:t>
          </a: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今後の社会情勢等の動向によっては，障害者（児）に係る扶助費や生活保護，医療費等の増加が予想されるため，適切な運営に努める。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88900</xdr:rowOff>
    </xdr:from>
    <xdr:to>
      <xdr:col>7</xdr:col>
      <xdr:colOff>15875</xdr:colOff>
      <xdr:row>54</xdr:row>
      <xdr:rowOff>114300</xdr:rowOff>
    </xdr:to>
    <xdr:cxnSp macro="">
      <xdr:nvCxnSpPr>
        <xdr:cNvPr id="187" name="直線コネクタ 186"/>
        <xdr:cNvCxnSpPr/>
      </xdr:nvCxnSpPr>
      <xdr:spPr>
        <a:xfrm flipV="1">
          <a:off x="3987800" y="93472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25400</xdr:rowOff>
    </xdr:from>
    <xdr:to>
      <xdr:col>5</xdr:col>
      <xdr:colOff>549275</xdr:colOff>
      <xdr:row>54</xdr:row>
      <xdr:rowOff>114300</xdr:rowOff>
    </xdr:to>
    <xdr:cxnSp macro="">
      <xdr:nvCxnSpPr>
        <xdr:cNvPr id="190" name="直線コネクタ 189"/>
        <xdr:cNvCxnSpPr/>
      </xdr:nvCxnSpPr>
      <xdr:spPr>
        <a:xfrm>
          <a:off x="3098800" y="92837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158750</xdr:rowOff>
    </xdr:from>
    <xdr:to>
      <xdr:col>4</xdr:col>
      <xdr:colOff>346075</xdr:colOff>
      <xdr:row>54</xdr:row>
      <xdr:rowOff>25400</xdr:rowOff>
    </xdr:to>
    <xdr:cxnSp macro="">
      <xdr:nvCxnSpPr>
        <xdr:cNvPr id="193" name="直線コネクタ 192"/>
        <xdr:cNvCxnSpPr/>
      </xdr:nvCxnSpPr>
      <xdr:spPr>
        <a:xfrm>
          <a:off x="2209800" y="9245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158750</xdr:rowOff>
    </xdr:from>
    <xdr:to>
      <xdr:col>3</xdr:col>
      <xdr:colOff>142875</xdr:colOff>
      <xdr:row>53</xdr:row>
      <xdr:rowOff>158750</xdr:rowOff>
    </xdr:to>
    <xdr:cxnSp macro="">
      <xdr:nvCxnSpPr>
        <xdr:cNvPr id="196" name="直線コネクタ 195"/>
        <xdr:cNvCxnSpPr/>
      </xdr:nvCxnSpPr>
      <xdr:spPr>
        <a:xfrm>
          <a:off x="1320800" y="9245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206" name="円/楕円 205"/>
        <xdr:cNvSpPr/>
      </xdr:nvSpPr>
      <xdr:spPr>
        <a:xfrm>
          <a:off x="4775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54627</xdr:rowOff>
    </xdr:from>
    <xdr:ext cx="762000" cy="259045"/>
    <xdr:sp macro="" textlink="">
      <xdr:nvSpPr>
        <xdr:cNvPr id="207" name="扶助費該当値テキスト"/>
        <xdr:cNvSpPr txBox="1"/>
      </xdr:nvSpPr>
      <xdr:spPr>
        <a:xfrm>
          <a:off x="4914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63500</xdr:rowOff>
    </xdr:from>
    <xdr:to>
      <xdr:col>5</xdr:col>
      <xdr:colOff>600075</xdr:colOff>
      <xdr:row>54</xdr:row>
      <xdr:rowOff>165100</xdr:rowOff>
    </xdr:to>
    <xdr:sp macro="" textlink="">
      <xdr:nvSpPr>
        <xdr:cNvPr id="208" name="円/楕円 207"/>
        <xdr:cNvSpPr/>
      </xdr:nvSpPr>
      <xdr:spPr>
        <a:xfrm>
          <a:off x="39370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3827</xdr:rowOff>
    </xdr:from>
    <xdr:ext cx="736600" cy="259045"/>
    <xdr:sp macro="" textlink="">
      <xdr:nvSpPr>
        <xdr:cNvPr id="209" name="テキスト ボックス 208"/>
        <xdr:cNvSpPr txBox="1"/>
      </xdr:nvSpPr>
      <xdr:spPr>
        <a:xfrm>
          <a:off x="3606800" y="9090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146050</xdr:rowOff>
    </xdr:from>
    <xdr:to>
      <xdr:col>4</xdr:col>
      <xdr:colOff>396875</xdr:colOff>
      <xdr:row>54</xdr:row>
      <xdr:rowOff>76200</xdr:rowOff>
    </xdr:to>
    <xdr:sp macro="" textlink="">
      <xdr:nvSpPr>
        <xdr:cNvPr id="210" name="円/楕円 209"/>
        <xdr:cNvSpPr/>
      </xdr:nvSpPr>
      <xdr:spPr>
        <a:xfrm>
          <a:off x="3048000" y="92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86377</xdr:rowOff>
    </xdr:from>
    <xdr:ext cx="762000" cy="259045"/>
    <xdr:sp macro="" textlink="">
      <xdr:nvSpPr>
        <xdr:cNvPr id="211" name="テキスト ボックス 210"/>
        <xdr:cNvSpPr txBox="1"/>
      </xdr:nvSpPr>
      <xdr:spPr>
        <a:xfrm>
          <a:off x="27178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107950</xdr:rowOff>
    </xdr:from>
    <xdr:to>
      <xdr:col>3</xdr:col>
      <xdr:colOff>193675</xdr:colOff>
      <xdr:row>54</xdr:row>
      <xdr:rowOff>38100</xdr:rowOff>
    </xdr:to>
    <xdr:sp macro="" textlink="">
      <xdr:nvSpPr>
        <xdr:cNvPr id="212" name="円/楕円 211"/>
        <xdr:cNvSpPr/>
      </xdr:nvSpPr>
      <xdr:spPr>
        <a:xfrm>
          <a:off x="2159000" y="919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48277</xdr:rowOff>
    </xdr:from>
    <xdr:ext cx="762000" cy="259045"/>
    <xdr:sp macro="" textlink="">
      <xdr:nvSpPr>
        <xdr:cNvPr id="213" name="テキスト ボックス 212"/>
        <xdr:cNvSpPr txBox="1"/>
      </xdr:nvSpPr>
      <xdr:spPr>
        <a:xfrm>
          <a:off x="1828800" y="896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107950</xdr:rowOff>
    </xdr:from>
    <xdr:to>
      <xdr:col>1</xdr:col>
      <xdr:colOff>676275</xdr:colOff>
      <xdr:row>54</xdr:row>
      <xdr:rowOff>38100</xdr:rowOff>
    </xdr:to>
    <xdr:sp macro="" textlink="">
      <xdr:nvSpPr>
        <xdr:cNvPr id="214" name="円/楕円 213"/>
        <xdr:cNvSpPr/>
      </xdr:nvSpPr>
      <xdr:spPr>
        <a:xfrm>
          <a:off x="1270000" y="919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48277</xdr:rowOff>
    </xdr:from>
    <xdr:ext cx="762000" cy="259045"/>
    <xdr:sp macro="" textlink="">
      <xdr:nvSpPr>
        <xdr:cNvPr id="215" name="テキスト ボックス 214"/>
        <xdr:cNvSpPr txBox="1"/>
      </xdr:nvSpPr>
      <xdr:spPr>
        <a:xfrm>
          <a:off x="939800" y="896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前年度に比べ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0.2</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ポイント増加し，類似団体平均値を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ポイント下回っている。介護保険事業や地域開発事業などの特別会計への繰出金の増加が主な要因である。</a:t>
          </a: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今後も高齢化が進む中で，介護給付費や医療給付費の増加等はあるが，抑制に努めるとともに，公営事業への繰出金も健全化に努めることにより，抑制を図る。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81280</xdr:rowOff>
    </xdr:from>
    <xdr:to>
      <xdr:col>24</xdr:col>
      <xdr:colOff>31750</xdr:colOff>
      <xdr:row>56</xdr:row>
      <xdr:rowOff>96520</xdr:rowOff>
    </xdr:to>
    <xdr:cxnSp macro="">
      <xdr:nvCxnSpPr>
        <xdr:cNvPr id="248" name="直線コネクタ 247"/>
        <xdr:cNvCxnSpPr/>
      </xdr:nvCxnSpPr>
      <xdr:spPr>
        <a:xfrm>
          <a:off x="15671800" y="96824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50800</xdr:rowOff>
    </xdr:from>
    <xdr:to>
      <xdr:col>22</xdr:col>
      <xdr:colOff>565150</xdr:colOff>
      <xdr:row>56</xdr:row>
      <xdr:rowOff>81280</xdr:rowOff>
    </xdr:to>
    <xdr:cxnSp macro="">
      <xdr:nvCxnSpPr>
        <xdr:cNvPr id="251" name="直線コネクタ 250"/>
        <xdr:cNvCxnSpPr/>
      </xdr:nvCxnSpPr>
      <xdr:spPr>
        <a:xfrm>
          <a:off x="14782800" y="9652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50800</xdr:rowOff>
    </xdr:from>
    <xdr:to>
      <xdr:col>21</xdr:col>
      <xdr:colOff>361950</xdr:colOff>
      <xdr:row>57</xdr:row>
      <xdr:rowOff>168910</xdr:rowOff>
    </xdr:to>
    <xdr:cxnSp macro="">
      <xdr:nvCxnSpPr>
        <xdr:cNvPr id="254" name="直線コネクタ 253"/>
        <xdr:cNvCxnSpPr/>
      </xdr:nvCxnSpPr>
      <xdr:spPr>
        <a:xfrm flipV="1">
          <a:off x="13893800" y="9652000"/>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168910</xdr:rowOff>
    </xdr:from>
    <xdr:to>
      <xdr:col>20</xdr:col>
      <xdr:colOff>158750</xdr:colOff>
      <xdr:row>58</xdr:row>
      <xdr:rowOff>12700</xdr:rowOff>
    </xdr:to>
    <xdr:cxnSp macro="">
      <xdr:nvCxnSpPr>
        <xdr:cNvPr id="257" name="直線コネクタ 256"/>
        <xdr:cNvCxnSpPr/>
      </xdr:nvCxnSpPr>
      <xdr:spPr>
        <a:xfrm flipV="1">
          <a:off x="13004800" y="99415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45720</xdr:rowOff>
    </xdr:from>
    <xdr:to>
      <xdr:col>24</xdr:col>
      <xdr:colOff>82550</xdr:colOff>
      <xdr:row>56</xdr:row>
      <xdr:rowOff>147320</xdr:rowOff>
    </xdr:to>
    <xdr:sp macro="" textlink="">
      <xdr:nvSpPr>
        <xdr:cNvPr id="267" name="円/楕円 266"/>
        <xdr:cNvSpPr/>
      </xdr:nvSpPr>
      <xdr:spPr>
        <a:xfrm>
          <a:off x="164592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62247</xdr:rowOff>
    </xdr:from>
    <xdr:ext cx="762000" cy="259045"/>
    <xdr:sp macro="" textlink="">
      <xdr:nvSpPr>
        <xdr:cNvPr id="268" name="その他該当値テキスト"/>
        <xdr:cNvSpPr txBox="1"/>
      </xdr:nvSpPr>
      <xdr:spPr>
        <a:xfrm>
          <a:off x="165989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30480</xdr:rowOff>
    </xdr:from>
    <xdr:to>
      <xdr:col>22</xdr:col>
      <xdr:colOff>615950</xdr:colOff>
      <xdr:row>56</xdr:row>
      <xdr:rowOff>132080</xdr:rowOff>
    </xdr:to>
    <xdr:sp macro="" textlink="">
      <xdr:nvSpPr>
        <xdr:cNvPr id="269" name="円/楕円 268"/>
        <xdr:cNvSpPr/>
      </xdr:nvSpPr>
      <xdr:spPr>
        <a:xfrm>
          <a:off x="15621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142257</xdr:rowOff>
    </xdr:from>
    <xdr:ext cx="736600" cy="259045"/>
    <xdr:sp macro="" textlink="">
      <xdr:nvSpPr>
        <xdr:cNvPr id="270" name="テキスト ボックス 269"/>
        <xdr:cNvSpPr txBox="1"/>
      </xdr:nvSpPr>
      <xdr:spPr>
        <a:xfrm>
          <a:off x="15290800" y="940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0</xdr:rowOff>
    </xdr:from>
    <xdr:to>
      <xdr:col>21</xdr:col>
      <xdr:colOff>412750</xdr:colOff>
      <xdr:row>56</xdr:row>
      <xdr:rowOff>101600</xdr:rowOff>
    </xdr:to>
    <xdr:sp macro="" textlink="">
      <xdr:nvSpPr>
        <xdr:cNvPr id="271" name="円/楕円 270"/>
        <xdr:cNvSpPr/>
      </xdr:nvSpPr>
      <xdr:spPr>
        <a:xfrm>
          <a:off x="14732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111777</xdr:rowOff>
    </xdr:from>
    <xdr:ext cx="762000" cy="259045"/>
    <xdr:sp macro="" textlink="">
      <xdr:nvSpPr>
        <xdr:cNvPr id="272" name="テキスト ボックス 271"/>
        <xdr:cNvSpPr txBox="1"/>
      </xdr:nvSpPr>
      <xdr:spPr>
        <a:xfrm>
          <a:off x="14401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118110</xdr:rowOff>
    </xdr:from>
    <xdr:to>
      <xdr:col>20</xdr:col>
      <xdr:colOff>209550</xdr:colOff>
      <xdr:row>58</xdr:row>
      <xdr:rowOff>48260</xdr:rowOff>
    </xdr:to>
    <xdr:sp macro="" textlink="">
      <xdr:nvSpPr>
        <xdr:cNvPr id="273" name="円/楕円 272"/>
        <xdr:cNvSpPr/>
      </xdr:nvSpPr>
      <xdr:spPr>
        <a:xfrm>
          <a:off x="13843000" y="989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33037</xdr:rowOff>
    </xdr:from>
    <xdr:ext cx="762000" cy="259045"/>
    <xdr:sp macro="" textlink="">
      <xdr:nvSpPr>
        <xdr:cNvPr id="274" name="テキスト ボックス 273"/>
        <xdr:cNvSpPr txBox="1"/>
      </xdr:nvSpPr>
      <xdr:spPr>
        <a:xfrm>
          <a:off x="13512800" y="997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75" name="円/楕円 274"/>
        <xdr:cNvSpPr/>
      </xdr:nvSpPr>
      <xdr:spPr>
        <a:xfrm>
          <a:off x="12954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48277</xdr:rowOff>
    </xdr:from>
    <xdr:ext cx="762000" cy="259045"/>
    <xdr:sp macro="" textlink="">
      <xdr:nvSpPr>
        <xdr:cNvPr id="276" name="テキスト ボックス 275"/>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前年度に比べ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0.3</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ポイント減少したが，類似団体平均値を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1.2</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ポイント上回っている。今後も，各種補助金の適正化を進めるとともに，公営企業会計の経営健全化による繰出金の抑制等に努める。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104140</xdr:rowOff>
    </xdr:from>
    <xdr:to>
      <xdr:col>24</xdr:col>
      <xdr:colOff>31750</xdr:colOff>
      <xdr:row>36</xdr:row>
      <xdr:rowOff>117856</xdr:rowOff>
    </xdr:to>
    <xdr:cxnSp macro="">
      <xdr:nvCxnSpPr>
        <xdr:cNvPr id="306" name="直線コネクタ 305"/>
        <xdr:cNvCxnSpPr/>
      </xdr:nvCxnSpPr>
      <xdr:spPr>
        <a:xfrm flipV="1">
          <a:off x="15671800" y="627634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108712</xdr:rowOff>
    </xdr:from>
    <xdr:to>
      <xdr:col>22</xdr:col>
      <xdr:colOff>565150</xdr:colOff>
      <xdr:row>36</xdr:row>
      <xdr:rowOff>117856</xdr:rowOff>
    </xdr:to>
    <xdr:cxnSp macro="">
      <xdr:nvCxnSpPr>
        <xdr:cNvPr id="309" name="直線コネクタ 308"/>
        <xdr:cNvCxnSpPr/>
      </xdr:nvCxnSpPr>
      <xdr:spPr>
        <a:xfrm>
          <a:off x="14782800" y="62809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19558</xdr:rowOff>
    </xdr:from>
    <xdr:to>
      <xdr:col>21</xdr:col>
      <xdr:colOff>361950</xdr:colOff>
      <xdr:row>36</xdr:row>
      <xdr:rowOff>108712</xdr:rowOff>
    </xdr:to>
    <xdr:cxnSp macro="">
      <xdr:nvCxnSpPr>
        <xdr:cNvPr id="312" name="直線コネクタ 311"/>
        <xdr:cNvCxnSpPr/>
      </xdr:nvCxnSpPr>
      <xdr:spPr>
        <a:xfrm>
          <a:off x="13893800" y="6020308"/>
          <a:ext cx="889000" cy="260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5842</xdr:rowOff>
    </xdr:from>
    <xdr:to>
      <xdr:col>20</xdr:col>
      <xdr:colOff>158750</xdr:colOff>
      <xdr:row>35</xdr:row>
      <xdr:rowOff>19558</xdr:rowOff>
    </xdr:to>
    <xdr:cxnSp macro="">
      <xdr:nvCxnSpPr>
        <xdr:cNvPr id="315" name="直線コネクタ 314"/>
        <xdr:cNvCxnSpPr/>
      </xdr:nvCxnSpPr>
      <xdr:spPr>
        <a:xfrm>
          <a:off x="13004800" y="600659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25" name="円/楕円 324"/>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25417</xdr:rowOff>
    </xdr:from>
    <xdr:ext cx="762000" cy="259045"/>
    <xdr:sp macro="" textlink="">
      <xdr:nvSpPr>
        <xdr:cNvPr id="326" name="補助費等該当値テキスト"/>
        <xdr:cNvSpPr txBox="1"/>
      </xdr:nvSpPr>
      <xdr:spPr>
        <a:xfrm>
          <a:off x="165989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67056</xdr:rowOff>
    </xdr:from>
    <xdr:to>
      <xdr:col>22</xdr:col>
      <xdr:colOff>615950</xdr:colOff>
      <xdr:row>36</xdr:row>
      <xdr:rowOff>168656</xdr:rowOff>
    </xdr:to>
    <xdr:sp macro="" textlink="">
      <xdr:nvSpPr>
        <xdr:cNvPr id="327" name="円/楕円 326"/>
        <xdr:cNvSpPr/>
      </xdr:nvSpPr>
      <xdr:spPr>
        <a:xfrm>
          <a:off x="15621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153433</xdr:rowOff>
    </xdr:from>
    <xdr:ext cx="736600" cy="259045"/>
    <xdr:sp macro="" textlink="">
      <xdr:nvSpPr>
        <xdr:cNvPr id="328" name="テキスト ボックス 327"/>
        <xdr:cNvSpPr txBox="1"/>
      </xdr:nvSpPr>
      <xdr:spPr>
        <a:xfrm>
          <a:off x="15290800" y="6325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57912</xdr:rowOff>
    </xdr:from>
    <xdr:to>
      <xdr:col>21</xdr:col>
      <xdr:colOff>412750</xdr:colOff>
      <xdr:row>36</xdr:row>
      <xdr:rowOff>159512</xdr:rowOff>
    </xdr:to>
    <xdr:sp macro="" textlink="">
      <xdr:nvSpPr>
        <xdr:cNvPr id="329" name="円/楕円 328"/>
        <xdr:cNvSpPr/>
      </xdr:nvSpPr>
      <xdr:spPr>
        <a:xfrm>
          <a:off x="14732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144289</xdr:rowOff>
    </xdr:from>
    <xdr:ext cx="762000" cy="259045"/>
    <xdr:sp macro="" textlink="">
      <xdr:nvSpPr>
        <xdr:cNvPr id="330" name="テキスト ボックス 329"/>
        <xdr:cNvSpPr txBox="1"/>
      </xdr:nvSpPr>
      <xdr:spPr>
        <a:xfrm>
          <a:off x="14401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140208</xdr:rowOff>
    </xdr:from>
    <xdr:to>
      <xdr:col>20</xdr:col>
      <xdr:colOff>209550</xdr:colOff>
      <xdr:row>35</xdr:row>
      <xdr:rowOff>70358</xdr:rowOff>
    </xdr:to>
    <xdr:sp macro="" textlink="">
      <xdr:nvSpPr>
        <xdr:cNvPr id="331" name="円/楕円 330"/>
        <xdr:cNvSpPr/>
      </xdr:nvSpPr>
      <xdr:spPr>
        <a:xfrm>
          <a:off x="13843000" y="596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80535</xdr:rowOff>
    </xdr:from>
    <xdr:ext cx="762000" cy="259045"/>
    <xdr:sp macro="" textlink="">
      <xdr:nvSpPr>
        <xdr:cNvPr id="332" name="テキスト ボックス 331"/>
        <xdr:cNvSpPr txBox="1"/>
      </xdr:nvSpPr>
      <xdr:spPr>
        <a:xfrm>
          <a:off x="13512800" y="5738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126492</xdr:rowOff>
    </xdr:from>
    <xdr:to>
      <xdr:col>19</xdr:col>
      <xdr:colOff>6350</xdr:colOff>
      <xdr:row>35</xdr:row>
      <xdr:rowOff>56642</xdr:rowOff>
    </xdr:to>
    <xdr:sp macro="" textlink="">
      <xdr:nvSpPr>
        <xdr:cNvPr id="333" name="円/楕円 332"/>
        <xdr:cNvSpPr/>
      </xdr:nvSpPr>
      <xdr:spPr>
        <a:xfrm>
          <a:off x="129540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66819</xdr:rowOff>
    </xdr:from>
    <xdr:ext cx="762000" cy="259045"/>
    <xdr:sp macro="" textlink="">
      <xdr:nvSpPr>
        <xdr:cNvPr id="334" name="テキスト ボックス 333"/>
        <xdr:cNvSpPr txBox="1"/>
      </xdr:nvSpPr>
      <xdr:spPr>
        <a:xfrm>
          <a:off x="12623800" y="5724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前年度に比べ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0.5</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ポイント減少したが，これは元利償還金の減少及び経常経費充当一般財源の増加が要因となっている。</a:t>
          </a: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臨時財政対策債及び建設地方債発行額の減少により，地方債現在高は順調に減少している。また，これまで公的資金補償金免除繰上償還制度を活用してきたことにより，公債費の適正化を図っている。今後も事業の計画的執行により借入を抑制し，地方債現在高の削減及び公債費の抑制に努め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3175</xdr:rowOff>
    </xdr:from>
    <xdr:to>
      <xdr:col>7</xdr:col>
      <xdr:colOff>15875</xdr:colOff>
      <xdr:row>75</xdr:row>
      <xdr:rowOff>12700</xdr:rowOff>
    </xdr:to>
    <xdr:cxnSp macro="">
      <xdr:nvCxnSpPr>
        <xdr:cNvPr id="366" name="直線コネクタ 365"/>
        <xdr:cNvCxnSpPr/>
      </xdr:nvCxnSpPr>
      <xdr:spPr>
        <a:xfrm flipV="1">
          <a:off x="3987800" y="12861925"/>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6985</xdr:rowOff>
    </xdr:from>
    <xdr:to>
      <xdr:col>5</xdr:col>
      <xdr:colOff>549275</xdr:colOff>
      <xdr:row>75</xdr:row>
      <xdr:rowOff>12700</xdr:rowOff>
    </xdr:to>
    <xdr:cxnSp macro="">
      <xdr:nvCxnSpPr>
        <xdr:cNvPr id="369" name="直線コネクタ 368"/>
        <xdr:cNvCxnSpPr/>
      </xdr:nvCxnSpPr>
      <xdr:spPr>
        <a:xfrm>
          <a:off x="3098800" y="1286573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167005</xdr:rowOff>
    </xdr:from>
    <xdr:to>
      <xdr:col>4</xdr:col>
      <xdr:colOff>346075</xdr:colOff>
      <xdr:row>75</xdr:row>
      <xdr:rowOff>6985</xdr:rowOff>
    </xdr:to>
    <xdr:cxnSp macro="">
      <xdr:nvCxnSpPr>
        <xdr:cNvPr id="372" name="直線コネクタ 371"/>
        <xdr:cNvCxnSpPr/>
      </xdr:nvCxnSpPr>
      <xdr:spPr>
        <a:xfrm>
          <a:off x="2209800" y="1285430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167005</xdr:rowOff>
    </xdr:from>
    <xdr:to>
      <xdr:col>3</xdr:col>
      <xdr:colOff>142875</xdr:colOff>
      <xdr:row>75</xdr:row>
      <xdr:rowOff>20320</xdr:rowOff>
    </xdr:to>
    <xdr:cxnSp macro="">
      <xdr:nvCxnSpPr>
        <xdr:cNvPr id="375" name="直線コネクタ 374"/>
        <xdr:cNvCxnSpPr/>
      </xdr:nvCxnSpPr>
      <xdr:spPr>
        <a:xfrm flipV="1">
          <a:off x="1320800" y="1285430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123825</xdr:rowOff>
    </xdr:from>
    <xdr:to>
      <xdr:col>7</xdr:col>
      <xdr:colOff>66675</xdr:colOff>
      <xdr:row>75</xdr:row>
      <xdr:rowOff>53975</xdr:rowOff>
    </xdr:to>
    <xdr:sp macro="" textlink="">
      <xdr:nvSpPr>
        <xdr:cNvPr id="385" name="円/楕円 384"/>
        <xdr:cNvSpPr/>
      </xdr:nvSpPr>
      <xdr:spPr>
        <a:xfrm>
          <a:off x="4775200" y="12811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140352</xdr:rowOff>
    </xdr:from>
    <xdr:ext cx="762000" cy="259045"/>
    <xdr:sp macro="" textlink="">
      <xdr:nvSpPr>
        <xdr:cNvPr id="386" name="公債費該当値テキスト"/>
        <xdr:cNvSpPr txBox="1"/>
      </xdr:nvSpPr>
      <xdr:spPr>
        <a:xfrm>
          <a:off x="4914900" y="12656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133350</xdr:rowOff>
    </xdr:from>
    <xdr:to>
      <xdr:col>5</xdr:col>
      <xdr:colOff>600075</xdr:colOff>
      <xdr:row>75</xdr:row>
      <xdr:rowOff>63500</xdr:rowOff>
    </xdr:to>
    <xdr:sp macro="" textlink="">
      <xdr:nvSpPr>
        <xdr:cNvPr id="387" name="円/楕円 386"/>
        <xdr:cNvSpPr/>
      </xdr:nvSpPr>
      <xdr:spPr>
        <a:xfrm>
          <a:off x="39370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73677</xdr:rowOff>
    </xdr:from>
    <xdr:ext cx="736600" cy="259045"/>
    <xdr:sp macro="" textlink="">
      <xdr:nvSpPr>
        <xdr:cNvPr id="388" name="テキスト ボックス 387"/>
        <xdr:cNvSpPr txBox="1"/>
      </xdr:nvSpPr>
      <xdr:spPr>
        <a:xfrm>
          <a:off x="3606800" y="12589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127635</xdr:rowOff>
    </xdr:from>
    <xdr:to>
      <xdr:col>4</xdr:col>
      <xdr:colOff>396875</xdr:colOff>
      <xdr:row>75</xdr:row>
      <xdr:rowOff>57785</xdr:rowOff>
    </xdr:to>
    <xdr:sp macro="" textlink="">
      <xdr:nvSpPr>
        <xdr:cNvPr id="389" name="円/楕円 388"/>
        <xdr:cNvSpPr/>
      </xdr:nvSpPr>
      <xdr:spPr>
        <a:xfrm>
          <a:off x="3048000" y="12814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67962</xdr:rowOff>
    </xdr:from>
    <xdr:ext cx="762000" cy="259045"/>
    <xdr:sp macro="" textlink="">
      <xdr:nvSpPr>
        <xdr:cNvPr id="390" name="テキスト ボックス 389"/>
        <xdr:cNvSpPr txBox="1"/>
      </xdr:nvSpPr>
      <xdr:spPr>
        <a:xfrm>
          <a:off x="2717800" y="12583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116205</xdr:rowOff>
    </xdr:from>
    <xdr:to>
      <xdr:col>3</xdr:col>
      <xdr:colOff>193675</xdr:colOff>
      <xdr:row>75</xdr:row>
      <xdr:rowOff>46355</xdr:rowOff>
    </xdr:to>
    <xdr:sp macro="" textlink="">
      <xdr:nvSpPr>
        <xdr:cNvPr id="391" name="円/楕円 390"/>
        <xdr:cNvSpPr/>
      </xdr:nvSpPr>
      <xdr:spPr>
        <a:xfrm>
          <a:off x="2159000" y="12803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56532</xdr:rowOff>
    </xdr:from>
    <xdr:ext cx="762000" cy="259045"/>
    <xdr:sp macro="" textlink="">
      <xdr:nvSpPr>
        <xdr:cNvPr id="392" name="テキスト ボックス 391"/>
        <xdr:cNvSpPr txBox="1"/>
      </xdr:nvSpPr>
      <xdr:spPr>
        <a:xfrm>
          <a:off x="1828800" y="12572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140970</xdr:rowOff>
    </xdr:from>
    <xdr:to>
      <xdr:col>1</xdr:col>
      <xdr:colOff>676275</xdr:colOff>
      <xdr:row>75</xdr:row>
      <xdr:rowOff>71120</xdr:rowOff>
    </xdr:to>
    <xdr:sp macro="" textlink="">
      <xdr:nvSpPr>
        <xdr:cNvPr id="393" name="円/楕円 392"/>
        <xdr:cNvSpPr/>
      </xdr:nvSpPr>
      <xdr:spPr>
        <a:xfrm>
          <a:off x="1270000" y="1282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81297</xdr:rowOff>
    </xdr:from>
    <xdr:ext cx="762000" cy="259045"/>
    <xdr:sp macro="" textlink="">
      <xdr:nvSpPr>
        <xdr:cNvPr id="394" name="テキスト ボックス 393"/>
        <xdr:cNvSpPr txBox="1"/>
      </xdr:nvSpPr>
      <xdr:spPr>
        <a:xfrm>
          <a:off x="939800" y="1259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a:latin typeface="ＭＳ Ｐゴシック"/>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前年度に比べ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ポイント減少したが，類似団体平均値を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ポイント上回っている。</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これは，公営企業である下水道事業への繰出金のうち，経常的経費が減少したことによる。</a:t>
          </a: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今後も公営企業会計の経営健全化による繰出金の抑制等に努める。</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96520</xdr:rowOff>
    </xdr:from>
    <xdr:to>
      <xdr:col>24</xdr:col>
      <xdr:colOff>31750</xdr:colOff>
      <xdr:row>77</xdr:row>
      <xdr:rowOff>165100</xdr:rowOff>
    </xdr:to>
    <xdr:cxnSp macro="">
      <xdr:nvCxnSpPr>
        <xdr:cNvPr id="427" name="直線コネクタ 426"/>
        <xdr:cNvCxnSpPr/>
      </xdr:nvCxnSpPr>
      <xdr:spPr>
        <a:xfrm flipV="1">
          <a:off x="15671800" y="1329817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161289</xdr:rowOff>
    </xdr:from>
    <xdr:to>
      <xdr:col>22</xdr:col>
      <xdr:colOff>565150</xdr:colOff>
      <xdr:row>77</xdr:row>
      <xdr:rowOff>165100</xdr:rowOff>
    </xdr:to>
    <xdr:cxnSp macro="">
      <xdr:nvCxnSpPr>
        <xdr:cNvPr id="430" name="直線コネクタ 429"/>
        <xdr:cNvCxnSpPr/>
      </xdr:nvCxnSpPr>
      <xdr:spPr>
        <a:xfrm>
          <a:off x="14782800" y="1336293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12700</xdr:rowOff>
    </xdr:from>
    <xdr:to>
      <xdr:col>21</xdr:col>
      <xdr:colOff>361950</xdr:colOff>
      <xdr:row>77</xdr:row>
      <xdr:rowOff>161289</xdr:rowOff>
    </xdr:to>
    <xdr:cxnSp macro="">
      <xdr:nvCxnSpPr>
        <xdr:cNvPr id="433" name="直線コネクタ 432"/>
        <xdr:cNvCxnSpPr/>
      </xdr:nvCxnSpPr>
      <xdr:spPr>
        <a:xfrm>
          <a:off x="13893800" y="13214350"/>
          <a:ext cx="889000" cy="148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5" name="テキスト ボックス 434"/>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12700</xdr:rowOff>
    </xdr:from>
    <xdr:to>
      <xdr:col>20</xdr:col>
      <xdr:colOff>158750</xdr:colOff>
      <xdr:row>77</xdr:row>
      <xdr:rowOff>92711</xdr:rowOff>
    </xdr:to>
    <xdr:cxnSp macro="">
      <xdr:nvCxnSpPr>
        <xdr:cNvPr id="436" name="直線コネクタ 435"/>
        <xdr:cNvCxnSpPr/>
      </xdr:nvCxnSpPr>
      <xdr:spPr>
        <a:xfrm flipV="1">
          <a:off x="13004800" y="13214350"/>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38" name="テキスト ボックス 437"/>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40" name="テキスト ボックス 43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46" name="円/楕円 445"/>
        <xdr:cNvSpPr/>
      </xdr:nvSpPr>
      <xdr:spPr>
        <a:xfrm>
          <a:off x="164592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17797</xdr:rowOff>
    </xdr:from>
    <xdr:ext cx="762000" cy="259045"/>
    <xdr:sp macro="" textlink="">
      <xdr:nvSpPr>
        <xdr:cNvPr id="447" name="公債費以外該当値テキスト"/>
        <xdr:cNvSpPr txBox="1"/>
      </xdr:nvSpPr>
      <xdr:spPr>
        <a:xfrm>
          <a:off x="165989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114300</xdr:rowOff>
    </xdr:from>
    <xdr:to>
      <xdr:col>22</xdr:col>
      <xdr:colOff>615950</xdr:colOff>
      <xdr:row>78</xdr:row>
      <xdr:rowOff>44450</xdr:rowOff>
    </xdr:to>
    <xdr:sp macro="" textlink="">
      <xdr:nvSpPr>
        <xdr:cNvPr id="448" name="円/楕円 447"/>
        <xdr:cNvSpPr/>
      </xdr:nvSpPr>
      <xdr:spPr>
        <a:xfrm>
          <a:off x="156210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29227</xdr:rowOff>
    </xdr:from>
    <xdr:ext cx="736600" cy="259045"/>
    <xdr:sp macro="" textlink="">
      <xdr:nvSpPr>
        <xdr:cNvPr id="449" name="テキスト ボックス 448"/>
        <xdr:cNvSpPr txBox="1"/>
      </xdr:nvSpPr>
      <xdr:spPr>
        <a:xfrm>
          <a:off x="15290800" y="1340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110489</xdr:rowOff>
    </xdr:from>
    <xdr:to>
      <xdr:col>21</xdr:col>
      <xdr:colOff>412750</xdr:colOff>
      <xdr:row>78</xdr:row>
      <xdr:rowOff>40639</xdr:rowOff>
    </xdr:to>
    <xdr:sp macro="" textlink="">
      <xdr:nvSpPr>
        <xdr:cNvPr id="450" name="円/楕円 449"/>
        <xdr:cNvSpPr/>
      </xdr:nvSpPr>
      <xdr:spPr>
        <a:xfrm>
          <a:off x="14732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25416</xdr:rowOff>
    </xdr:from>
    <xdr:ext cx="762000" cy="259045"/>
    <xdr:sp macro="" textlink="">
      <xdr:nvSpPr>
        <xdr:cNvPr id="451" name="テキスト ボックス 450"/>
        <xdr:cNvSpPr txBox="1"/>
      </xdr:nvSpPr>
      <xdr:spPr>
        <a:xfrm>
          <a:off x="14401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133350</xdr:rowOff>
    </xdr:from>
    <xdr:to>
      <xdr:col>20</xdr:col>
      <xdr:colOff>209550</xdr:colOff>
      <xdr:row>77</xdr:row>
      <xdr:rowOff>63500</xdr:rowOff>
    </xdr:to>
    <xdr:sp macro="" textlink="">
      <xdr:nvSpPr>
        <xdr:cNvPr id="452" name="円/楕円 451"/>
        <xdr:cNvSpPr/>
      </xdr:nvSpPr>
      <xdr:spPr>
        <a:xfrm>
          <a:off x="138430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53" name="テキスト ボックス 45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41911</xdr:rowOff>
    </xdr:from>
    <xdr:to>
      <xdr:col>19</xdr:col>
      <xdr:colOff>6350</xdr:colOff>
      <xdr:row>77</xdr:row>
      <xdr:rowOff>143511</xdr:rowOff>
    </xdr:to>
    <xdr:sp macro="" textlink="">
      <xdr:nvSpPr>
        <xdr:cNvPr id="454" name="円/楕円 453"/>
        <xdr:cNvSpPr/>
      </xdr:nvSpPr>
      <xdr:spPr>
        <a:xfrm>
          <a:off x="12954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128288</xdr:rowOff>
    </xdr:from>
    <xdr:ext cx="762000" cy="259045"/>
    <xdr:sp macro="" textlink="">
      <xdr:nvSpPr>
        <xdr:cNvPr id="455" name="テキスト ボックス 454"/>
        <xdr:cNvSpPr txBox="1"/>
      </xdr:nvSpPr>
      <xdr:spPr>
        <a:xfrm>
          <a:off x="12623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広島県江田島市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46520</xdr:rowOff>
    </xdr:from>
    <xdr:to>
      <xdr:col>4</xdr:col>
      <xdr:colOff>1117600</xdr:colOff>
      <xdr:row>16</xdr:row>
      <xdr:rowOff>64351</xdr:rowOff>
    </xdr:to>
    <xdr:cxnSp macro="">
      <xdr:nvCxnSpPr>
        <xdr:cNvPr id="50" name="直線コネクタ 49"/>
        <xdr:cNvCxnSpPr/>
      </xdr:nvCxnSpPr>
      <xdr:spPr bwMode="auto">
        <a:xfrm flipV="1">
          <a:off x="5003800" y="2837345"/>
          <a:ext cx="647700" cy="178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117869</xdr:rowOff>
    </xdr:from>
    <xdr:to>
      <xdr:col>4</xdr:col>
      <xdr:colOff>469900</xdr:colOff>
      <xdr:row>16</xdr:row>
      <xdr:rowOff>64351</xdr:rowOff>
    </xdr:to>
    <xdr:cxnSp macro="">
      <xdr:nvCxnSpPr>
        <xdr:cNvPr id="53" name="直線コネクタ 52"/>
        <xdr:cNvCxnSpPr/>
      </xdr:nvCxnSpPr>
      <xdr:spPr bwMode="auto">
        <a:xfrm>
          <a:off x="4305300" y="2737244"/>
          <a:ext cx="698500" cy="1179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117869</xdr:rowOff>
    </xdr:from>
    <xdr:to>
      <xdr:col>3</xdr:col>
      <xdr:colOff>904875</xdr:colOff>
      <xdr:row>16</xdr:row>
      <xdr:rowOff>26378</xdr:rowOff>
    </xdr:to>
    <xdr:cxnSp macro="">
      <xdr:nvCxnSpPr>
        <xdr:cNvPr id="56" name="直線コネクタ 55"/>
        <xdr:cNvCxnSpPr/>
      </xdr:nvCxnSpPr>
      <xdr:spPr bwMode="auto">
        <a:xfrm flipV="1">
          <a:off x="3606800" y="2737244"/>
          <a:ext cx="698500" cy="799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20498</xdr:rowOff>
    </xdr:from>
    <xdr:to>
      <xdr:col>3</xdr:col>
      <xdr:colOff>206375</xdr:colOff>
      <xdr:row>16</xdr:row>
      <xdr:rowOff>26378</xdr:rowOff>
    </xdr:to>
    <xdr:cxnSp macro="">
      <xdr:nvCxnSpPr>
        <xdr:cNvPr id="59" name="直線コネクタ 58"/>
        <xdr:cNvCxnSpPr/>
      </xdr:nvCxnSpPr>
      <xdr:spPr bwMode="auto">
        <a:xfrm>
          <a:off x="2908300" y="2811323"/>
          <a:ext cx="698500" cy="58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147769</xdr:rowOff>
    </xdr:from>
    <xdr:ext cx="762000" cy="259045"/>
    <xdr:sp macro="" textlink="">
      <xdr:nvSpPr>
        <xdr:cNvPr id="61" name="テキスト ボックス 60"/>
        <xdr:cNvSpPr txBox="1"/>
      </xdr:nvSpPr>
      <xdr:spPr>
        <a:xfrm>
          <a:off x="32258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151807</xdr:rowOff>
    </xdr:from>
    <xdr:ext cx="762000" cy="259045"/>
    <xdr:sp macro="" textlink="">
      <xdr:nvSpPr>
        <xdr:cNvPr id="63" name="テキスト ボックス 62"/>
        <xdr:cNvSpPr txBox="1"/>
      </xdr:nvSpPr>
      <xdr:spPr>
        <a:xfrm>
          <a:off x="2527300" y="31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167170</xdr:rowOff>
    </xdr:from>
    <xdr:to>
      <xdr:col>5</xdr:col>
      <xdr:colOff>34925</xdr:colOff>
      <xdr:row>16</xdr:row>
      <xdr:rowOff>97320</xdr:rowOff>
    </xdr:to>
    <xdr:sp macro="" textlink="">
      <xdr:nvSpPr>
        <xdr:cNvPr id="69" name="円/楕円 68"/>
        <xdr:cNvSpPr/>
      </xdr:nvSpPr>
      <xdr:spPr bwMode="auto">
        <a:xfrm>
          <a:off x="5600700" y="27865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12247</xdr:rowOff>
    </xdr:from>
    <xdr:ext cx="762000" cy="259045"/>
    <xdr:sp macro="" textlink="">
      <xdr:nvSpPr>
        <xdr:cNvPr id="70" name="人口1人当たり決算額の推移該当値テキスト130"/>
        <xdr:cNvSpPr txBox="1"/>
      </xdr:nvSpPr>
      <xdr:spPr>
        <a:xfrm>
          <a:off x="5740400" y="2631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116,587</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13551</xdr:rowOff>
    </xdr:from>
    <xdr:to>
      <xdr:col>4</xdr:col>
      <xdr:colOff>520700</xdr:colOff>
      <xdr:row>16</xdr:row>
      <xdr:rowOff>115151</xdr:rowOff>
    </xdr:to>
    <xdr:sp macro="" textlink="">
      <xdr:nvSpPr>
        <xdr:cNvPr id="71" name="円/楕円 70"/>
        <xdr:cNvSpPr/>
      </xdr:nvSpPr>
      <xdr:spPr bwMode="auto">
        <a:xfrm>
          <a:off x="4953000" y="2804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125328</xdr:rowOff>
    </xdr:from>
    <xdr:ext cx="736600" cy="259045"/>
    <xdr:sp macro="" textlink="">
      <xdr:nvSpPr>
        <xdr:cNvPr id="72" name="テキスト ボックス 71"/>
        <xdr:cNvSpPr txBox="1"/>
      </xdr:nvSpPr>
      <xdr:spPr>
        <a:xfrm>
          <a:off x="4622800" y="2573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115,183</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67069</xdr:rowOff>
    </xdr:from>
    <xdr:to>
      <xdr:col>3</xdr:col>
      <xdr:colOff>955675</xdr:colOff>
      <xdr:row>15</xdr:row>
      <xdr:rowOff>168669</xdr:rowOff>
    </xdr:to>
    <xdr:sp macro="" textlink="">
      <xdr:nvSpPr>
        <xdr:cNvPr id="73" name="円/楕円 72"/>
        <xdr:cNvSpPr/>
      </xdr:nvSpPr>
      <xdr:spPr bwMode="auto">
        <a:xfrm>
          <a:off x="4254500" y="26864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7396</xdr:rowOff>
    </xdr:from>
    <xdr:ext cx="762000" cy="259045"/>
    <xdr:sp macro="" textlink="">
      <xdr:nvSpPr>
        <xdr:cNvPr id="74" name="テキスト ボックス 73"/>
        <xdr:cNvSpPr txBox="1"/>
      </xdr:nvSpPr>
      <xdr:spPr>
        <a:xfrm>
          <a:off x="3924300" y="2455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124,469</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147028</xdr:rowOff>
    </xdr:from>
    <xdr:to>
      <xdr:col>3</xdr:col>
      <xdr:colOff>257175</xdr:colOff>
      <xdr:row>16</xdr:row>
      <xdr:rowOff>77178</xdr:rowOff>
    </xdr:to>
    <xdr:sp macro="" textlink="">
      <xdr:nvSpPr>
        <xdr:cNvPr id="75" name="円/楕円 74"/>
        <xdr:cNvSpPr/>
      </xdr:nvSpPr>
      <xdr:spPr bwMode="auto">
        <a:xfrm>
          <a:off x="3556000" y="27664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87355</xdr:rowOff>
    </xdr:from>
    <xdr:ext cx="762000" cy="259045"/>
    <xdr:sp macro="" textlink="">
      <xdr:nvSpPr>
        <xdr:cNvPr id="76" name="テキスト ボックス 75"/>
        <xdr:cNvSpPr txBox="1"/>
      </xdr:nvSpPr>
      <xdr:spPr>
        <a:xfrm>
          <a:off x="3225800" y="2535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118,173</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141148</xdr:rowOff>
    </xdr:from>
    <xdr:to>
      <xdr:col>2</xdr:col>
      <xdr:colOff>692150</xdr:colOff>
      <xdr:row>16</xdr:row>
      <xdr:rowOff>71298</xdr:rowOff>
    </xdr:to>
    <xdr:sp macro="" textlink="">
      <xdr:nvSpPr>
        <xdr:cNvPr id="77" name="円/楕円 76"/>
        <xdr:cNvSpPr/>
      </xdr:nvSpPr>
      <xdr:spPr bwMode="auto">
        <a:xfrm>
          <a:off x="2857500" y="27605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81475</xdr:rowOff>
    </xdr:from>
    <xdr:ext cx="762000" cy="259045"/>
    <xdr:sp macro="" textlink="">
      <xdr:nvSpPr>
        <xdr:cNvPr id="78" name="テキスト ボックス 77"/>
        <xdr:cNvSpPr txBox="1"/>
      </xdr:nvSpPr>
      <xdr:spPr>
        <a:xfrm>
          <a:off x="2527300" y="2529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118,636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314966</xdr:rowOff>
    </xdr:from>
    <xdr:to>
      <xdr:col>4</xdr:col>
      <xdr:colOff>1117600</xdr:colOff>
      <xdr:row>37</xdr:row>
      <xdr:rowOff>328275</xdr:rowOff>
    </xdr:to>
    <xdr:cxnSp macro="">
      <xdr:nvCxnSpPr>
        <xdr:cNvPr id="112" name="直線コネクタ 111"/>
        <xdr:cNvCxnSpPr/>
      </xdr:nvCxnSpPr>
      <xdr:spPr bwMode="auto">
        <a:xfrm>
          <a:off x="5003800" y="7439666"/>
          <a:ext cx="647700" cy="133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309095</xdr:rowOff>
    </xdr:from>
    <xdr:to>
      <xdr:col>4</xdr:col>
      <xdr:colOff>469900</xdr:colOff>
      <xdr:row>37</xdr:row>
      <xdr:rowOff>314966</xdr:rowOff>
    </xdr:to>
    <xdr:cxnSp macro="">
      <xdr:nvCxnSpPr>
        <xdr:cNvPr id="115" name="直線コネクタ 114"/>
        <xdr:cNvCxnSpPr/>
      </xdr:nvCxnSpPr>
      <xdr:spPr bwMode="auto">
        <a:xfrm>
          <a:off x="4305300" y="7433795"/>
          <a:ext cx="698500" cy="58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308661</xdr:rowOff>
    </xdr:from>
    <xdr:to>
      <xdr:col>3</xdr:col>
      <xdr:colOff>904875</xdr:colOff>
      <xdr:row>37</xdr:row>
      <xdr:rowOff>309095</xdr:rowOff>
    </xdr:to>
    <xdr:cxnSp macro="">
      <xdr:nvCxnSpPr>
        <xdr:cNvPr id="118" name="直線コネクタ 117"/>
        <xdr:cNvCxnSpPr/>
      </xdr:nvCxnSpPr>
      <xdr:spPr bwMode="auto">
        <a:xfrm>
          <a:off x="3606800" y="7433361"/>
          <a:ext cx="698500" cy="4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303258</xdr:rowOff>
    </xdr:from>
    <xdr:to>
      <xdr:col>3</xdr:col>
      <xdr:colOff>206375</xdr:colOff>
      <xdr:row>37</xdr:row>
      <xdr:rowOff>308661</xdr:rowOff>
    </xdr:to>
    <xdr:cxnSp macro="">
      <xdr:nvCxnSpPr>
        <xdr:cNvPr id="121" name="直線コネクタ 120"/>
        <xdr:cNvCxnSpPr/>
      </xdr:nvCxnSpPr>
      <xdr:spPr bwMode="auto">
        <a:xfrm>
          <a:off x="2908300" y="7427958"/>
          <a:ext cx="698500" cy="54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11913</xdr:rowOff>
    </xdr:from>
    <xdr:ext cx="762000" cy="259045"/>
    <xdr:sp macro="" textlink="">
      <xdr:nvSpPr>
        <xdr:cNvPr id="125" name="テキスト ボックス 124"/>
        <xdr:cNvSpPr txBox="1"/>
      </xdr:nvSpPr>
      <xdr:spPr>
        <a:xfrm>
          <a:off x="2527300" y="713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277475</xdr:rowOff>
    </xdr:from>
    <xdr:to>
      <xdr:col>5</xdr:col>
      <xdr:colOff>34925</xdr:colOff>
      <xdr:row>38</xdr:row>
      <xdr:rowOff>36175</xdr:rowOff>
    </xdr:to>
    <xdr:sp macro="" textlink="">
      <xdr:nvSpPr>
        <xdr:cNvPr id="131" name="円/楕円 130"/>
        <xdr:cNvSpPr/>
      </xdr:nvSpPr>
      <xdr:spPr bwMode="auto">
        <a:xfrm>
          <a:off x="5600700" y="74021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230417</xdr:rowOff>
    </xdr:from>
    <xdr:ext cx="762000" cy="259045"/>
    <xdr:sp macro="" textlink="">
      <xdr:nvSpPr>
        <xdr:cNvPr id="132" name="人口1人当たり決算額の推移該当値テキスト445"/>
        <xdr:cNvSpPr txBox="1"/>
      </xdr:nvSpPr>
      <xdr:spPr>
        <a:xfrm>
          <a:off x="5740400" y="7355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27,172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264166</xdr:rowOff>
    </xdr:from>
    <xdr:to>
      <xdr:col>4</xdr:col>
      <xdr:colOff>520700</xdr:colOff>
      <xdr:row>38</xdr:row>
      <xdr:rowOff>22866</xdr:rowOff>
    </xdr:to>
    <xdr:sp macro="" textlink="">
      <xdr:nvSpPr>
        <xdr:cNvPr id="133" name="円/楕円 132"/>
        <xdr:cNvSpPr/>
      </xdr:nvSpPr>
      <xdr:spPr bwMode="auto">
        <a:xfrm>
          <a:off x="4953000" y="73888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7643</xdr:rowOff>
    </xdr:from>
    <xdr:ext cx="736600" cy="259045"/>
    <xdr:sp macro="" textlink="">
      <xdr:nvSpPr>
        <xdr:cNvPr id="134" name="テキスト ボックス 133"/>
        <xdr:cNvSpPr txBox="1"/>
      </xdr:nvSpPr>
      <xdr:spPr>
        <a:xfrm>
          <a:off x="4622800" y="74752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30,665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258295</xdr:rowOff>
    </xdr:from>
    <xdr:to>
      <xdr:col>3</xdr:col>
      <xdr:colOff>955675</xdr:colOff>
      <xdr:row>38</xdr:row>
      <xdr:rowOff>16995</xdr:rowOff>
    </xdr:to>
    <xdr:sp macro="" textlink="">
      <xdr:nvSpPr>
        <xdr:cNvPr id="135" name="円/楕円 134"/>
        <xdr:cNvSpPr/>
      </xdr:nvSpPr>
      <xdr:spPr bwMode="auto">
        <a:xfrm>
          <a:off x="4254500" y="7382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1772</xdr:rowOff>
    </xdr:from>
    <xdr:ext cx="762000" cy="259045"/>
    <xdr:sp macro="" textlink="">
      <xdr:nvSpPr>
        <xdr:cNvPr id="136" name="テキスト ボックス 135"/>
        <xdr:cNvSpPr txBox="1"/>
      </xdr:nvSpPr>
      <xdr:spPr>
        <a:xfrm>
          <a:off x="3924300" y="746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32,206</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257861</xdr:rowOff>
    </xdr:from>
    <xdr:to>
      <xdr:col>3</xdr:col>
      <xdr:colOff>257175</xdr:colOff>
      <xdr:row>38</xdr:row>
      <xdr:rowOff>16561</xdr:rowOff>
    </xdr:to>
    <xdr:sp macro="" textlink="">
      <xdr:nvSpPr>
        <xdr:cNvPr id="137" name="円/楕円 136"/>
        <xdr:cNvSpPr/>
      </xdr:nvSpPr>
      <xdr:spPr bwMode="auto">
        <a:xfrm>
          <a:off x="3556000" y="73825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1338</xdr:rowOff>
    </xdr:from>
    <xdr:ext cx="762000" cy="259045"/>
    <xdr:sp macro="" textlink="">
      <xdr:nvSpPr>
        <xdr:cNvPr id="138" name="テキスト ボックス 137"/>
        <xdr:cNvSpPr txBox="1"/>
      </xdr:nvSpPr>
      <xdr:spPr>
        <a:xfrm>
          <a:off x="3225800" y="7468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32,320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252458</xdr:rowOff>
    </xdr:from>
    <xdr:to>
      <xdr:col>2</xdr:col>
      <xdr:colOff>692150</xdr:colOff>
      <xdr:row>38</xdr:row>
      <xdr:rowOff>11158</xdr:rowOff>
    </xdr:to>
    <xdr:sp macro="" textlink="">
      <xdr:nvSpPr>
        <xdr:cNvPr id="139" name="円/楕円 138"/>
        <xdr:cNvSpPr/>
      </xdr:nvSpPr>
      <xdr:spPr bwMode="auto">
        <a:xfrm>
          <a:off x="2857500" y="73771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338835</xdr:rowOff>
    </xdr:from>
    <xdr:ext cx="762000" cy="259045"/>
    <xdr:sp macro="" textlink="">
      <xdr:nvSpPr>
        <xdr:cNvPr id="140" name="テキスト ボックス 139"/>
        <xdr:cNvSpPr txBox="1"/>
      </xdr:nvSpPr>
      <xdr:spPr>
        <a:xfrm>
          <a:off x="2527300" y="7463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33,738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広島県江田島市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400">
              <a:latin typeface="ＭＳ ゴシック" pitchFamily="49" charset="-128"/>
              <a:ea typeface="ＭＳ ゴシック" pitchFamily="49" charset="-128"/>
            </a:rPr>
            <a:t>　</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実質収支は，昨年度に比べて</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0.57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％減少している。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財政調整基金残高は，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685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百万円を積み立てたことにより</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前年度に比べて</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6.49</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％増加している。</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また，実質単年度収支は，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1.16</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％増加している。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広島県江田島市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全会計で実質赤字額はない。</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広島県江田島市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1" lang="ja-JP" altLang="en-US" sz="1400">
              <a:latin typeface="ＭＳ ゴシック" pitchFamily="49" charset="-128"/>
              <a:ea typeface="ＭＳ ゴシック" pitchFamily="49" charset="-128"/>
            </a:rPr>
            <a:t>　</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近年，建設事業債等の発行抑制を行っている一方で，過去に発行した地方債の償還終了に伴う元利償還額の減少等により実質公債費比率の分子は年々減少している。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広島県江田島市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1" lang="ja-JP" altLang="en-US" sz="1400">
              <a:latin typeface="ＭＳ ゴシック" pitchFamily="49" charset="-128"/>
              <a:ea typeface="ＭＳ ゴシック" pitchFamily="49" charset="-128"/>
            </a:rPr>
            <a:t>　</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建設事業債等の発行抑制による地方債現在高の減少，債務負担行為に基づく支出予定額の減少，退職手当負担金見込額の減少，一方で，財政調整基金への決算剰余金の積立による充当可能基金の増加などがあり，将来負担比率の分子は年々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16407880</v>
      </c>
      <c r="BO4" s="379"/>
      <c r="BP4" s="379"/>
      <c r="BQ4" s="379"/>
      <c r="BR4" s="379"/>
      <c r="BS4" s="379"/>
      <c r="BT4" s="379"/>
      <c r="BU4" s="380"/>
      <c r="BV4" s="378">
        <v>15185158</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4.5999999999999996</v>
      </c>
      <c r="CU4" s="554"/>
      <c r="CV4" s="554"/>
      <c r="CW4" s="554"/>
      <c r="CX4" s="554"/>
      <c r="CY4" s="554"/>
      <c r="CZ4" s="554"/>
      <c r="DA4" s="555"/>
      <c r="DB4" s="553">
        <v>5.0999999999999996</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15805923</v>
      </c>
      <c r="BO5" s="384"/>
      <c r="BP5" s="384"/>
      <c r="BQ5" s="384"/>
      <c r="BR5" s="384"/>
      <c r="BS5" s="384"/>
      <c r="BT5" s="384"/>
      <c r="BU5" s="385"/>
      <c r="BV5" s="383">
        <v>14507191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89.2</v>
      </c>
      <c r="CU5" s="354"/>
      <c r="CV5" s="354"/>
      <c r="CW5" s="354"/>
      <c r="CX5" s="354"/>
      <c r="CY5" s="354"/>
      <c r="CZ5" s="354"/>
      <c r="DA5" s="355"/>
      <c r="DB5" s="353">
        <v>91.5</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601957</v>
      </c>
      <c r="BO6" s="384"/>
      <c r="BP6" s="384"/>
      <c r="BQ6" s="384"/>
      <c r="BR6" s="384"/>
      <c r="BS6" s="384"/>
      <c r="BT6" s="384"/>
      <c r="BU6" s="385"/>
      <c r="BV6" s="383">
        <v>677967</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94.9</v>
      </c>
      <c r="CU6" s="528"/>
      <c r="CV6" s="528"/>
      <c r="CW6" s="528"/>
      <c r="CX6" s="528"/>
      <c r="CY6" s="528"/>
      <c r="CZ6" s="528"/>
      <c r="DA6" s="529"/>
      <c r="DB6" s="527">
        <v>97.5</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143457</v>
      </c>
      <c r="BO7" s="384"/>
      <c r="BP7" s="384"/>
      <c r="BQ7" s="384"/>
      <c r="BR7" s="384"/>
      <c r="BS7" s="384"/>
      <c r="BT7" s="384"/>
      <c r="BU7" s="385"/>
      <c r="BV7" s="383">
        <v>167082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10054109</v>
      </c>
      <c r="CU7" s="384"/>
      <c r="CV7" s="384"/>
      <c r="CW7" s="384"/>
      <c r="CX7" s="384"/>
      <c r="CY7" s="384"/>
      <c r="CZ7" s="384"/>
      <c r="DA7" s="385"/>
      <c r="DB7" s="383">
        <v>9961140</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458500</v>
      </c>
      <c r="BO8" s="384"/>
      <c r="BP8" s="384"/>
      <c r="BQ8" s="384"/>
      <c r="BR8" s="384"/>
      <c r="BS8" s="384"/>
      <c r="BT8" s="384"/>
      <c r="BU8" s="385"/>
      <c r="BV8" s="383">
        <v>510885</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0.35</v>
      </c>
      <c r="CU8" s="491"/>
      <c r="CV8" s="491"/>
      <c r="CW8" s="491"/>
      <c r="CX8" s="491"/>
      <c r="CY8" s="491"/>
      <c r="CZ8" s="491"/>
      <c r="DA8" s="492"/>
      <c r="DB8" s="490">
        <v>0.36</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27031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-52385</v>
      </c>
      <c r="BO9" s="384"/>
      <c r="BP9" s="384"/>
      <c r="BQ9" s="384"/>
      <c r="BR9" s="384"/>
      <c r="BS9" s="384"/>
      <c r="BT9" s="384"/>
      <c r="BU9" s="385"/>
      <c r="BV9" s="383">
        <v>-197200</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16</v>
      </c>
      <c r="CU9" s="354"/>
      <c r="CV9" s="354"/>
      <c r="CW9" s="354"/>
      <c r="CX9" s="354"/>
      <c r="CY9" s="354"/>
      <c r="CZ9" s="354"/>
      <c r="DA9" s="355"/>
      <c r="DB9" s="353">
        <v>16.5</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29939</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685003</v>
      </c>
      <c r="BO10" s="384"/>
      <c r="BP10" s="384"/>
      <c r="BQ10" s="384"/>
      <c r="BR10" s="384"/>
      <c r="BS10" s="384"/>
      <c r="BT10" s="384"/>
      <c r="BU10" s="385"/>
      <c r="BV10" s="383">
        <v>708146</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26045</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25498</v>
      </c>
      <c r="S13" s="483"/>
      <c r="T13" s="483"/>
      <c r="U13" s="483"/>
      <c r="V13" s="484"/>
      <c r="W13" s="470" t="s">
        <v>123</v>
      </c>
      <c r="X13" s="396"/>
      <c r="Y13" s="396"/>
      <c r="Z13" s="396"/>
      <c r="AA13" s="396"/>
      <c r="AB13" s="397"/>
      <c r="AC13" s="359">
        <v>1437</v>
      </c>
      <c r="AD13" s="360"/>
      <c r="AE13" s="360"/>
      <c r="AF13" s="360"/>
      <c r="AG13" s="361"/>
      <c r="AH13" s="359">
        <v>1986</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632618</v>
      </c>
      <c r="BO13" s="384"/>
      <c r="BP13" s="384"/>
      <c r="BQ13" s="384"/>
      <c r="BR13" s="384"/>
      <c r="BS13" s="384"/>
      <c r="BT13" s="384"/>
      <c r="BU13" s="385"/>
      <c r="BV13" s="383">
        <v>510946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9.4</v>
      </c>
      <c r="CU13" s="354"/>
      <c r="CV13" s="354"/>
      <c r="CW13" s="354"/>
      <c r="CX13" s="354"/>
      <c r="CY13" s="354"/>
      <c r="CZ13" s="354"/>
      <c r="DA13" s="355"/>
      <c r="DB13" s="353">
        <v>9.9</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26004</v>
      </c>
      <c r="S14" s="483"/>
      <c r="T14" s="483"/>
      <c r="U14" s="483"/>
      <c r="V14" s="484"/>
      <c r="W14" s="485"/>
      <c r="X14" s="399"/>
      <c r="Y14" s="399"/>
      <c r="Z14" s="399"/>
      <c r="AA14" s="399"/>
      <c r="AB14" s="400"/>
      <c r="AC14" s="475">
        <v>11.7</v>
      </c>
      <c r="AD14" s="476"/>
      <c r="AE14" s="476"/>
      <c r="AF14" s="476"/>
      <c r="AG14" s="477"/>
      <c r="AH14" s="475">
        <v>13.7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65</v>
      </c>
      <c r="CU14" s="454"/>
      <c r="CV14" s="454"/>
      <c r="CW14" s="454"/>
      <c r="CX14" s="454"/>
      <c r="CY14" s="454"/>
      <c r="CZ14" s="454"/>
      <c r="DA14" s="455"/>
      <c r="DB14" s="486">
        <v>83.9</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25490</v>
      </c>
      <c r="S15" s="483"/>
      <c r="T15" s="483"/>
      <c r="U15" s="483"/>
      <c r="V15" s="484"/>
      <c r="W15" s="470" t="s">
        <v>130</v>
      </c>
      <c r="X15" s="396"/>
      <c r="Y15" s="396"/>
      <c r="Z15" s="396"/>
      <c r="AA15" s="396"/>
      <c r="AB15" s="397"/>
      <c r="AC15" s="359">
        <v>2548</v>
      </c>
      <c r="AD15" s="360"/>
      <c r="AE15" s="360"/>
      <c r="AF15" s="360"/>
      <c r="AG15" s="361"/>
      <c r="AH15" s="359">
        <v>3043</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2411442</v>
      </c>
      <c r="BO15" s="379"/>
      <c r="BP15" s="379"/>
      <c r="BQ15" s="379"/>
      <c r="BR15" s="379"/>
      <c r="BS15" s="379"/>
      <c r="BT15" s="379"/>
      <c r="BU15" s="380"/>
      <c r="BV15" s="378">
        <v>2462138</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20.8</v>
      </c>
      <c r="AD16" s="476"/>
      <c r="AE16" s="476"/>
      <c r="AF16" s="476"/>
      <c r="AG16" s="477"/>
      <c r="AH16" s="475">
        <v>20.9</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7009610</v>
      </c>
      <c r="BO16" s="384"/>
      <c r="BP16" s="384"/>
      <c r="BQ16" s="384"/>
      <c r="BR16" s="384"/>
      <c r="BS16" s="384"/>
      <c r="BT16" s="384"/>
      <c r="BU16" s="385"/>
      <c r="BV16" s="383">
        <v>6988561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8292</v>
      </c>
      <c r="AD17" s="360"/>
      <c r="AE17" s="360"/>
      <c r="AF17" s="360"/>
      <c r="AG17" s="361"/>
      <c r="AH17" s="359">
        <v>9440</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3092873</v>
      </c>
      <c r="BO17" s="384"/>
      <c r="BP17" s="384"/>
      <c r="BQ17" s="384"/>
      <c r="BR17" s="384"/>
      <c r="BS17" s="384"/>
      <c r="BT17" s="384"/>
      <c r="BU17" s="385"/>
      <c r="BV17" s="383">
        <v>3147867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100.98</v>
      </c>
      <c r="M18" s="446"/>
      <c r="N18" s="446"/>
      <c r="O18" s="446"/>
      <c r="P18" s="446"/>
      <c r="Q18" s="446"/>
      <c r="R18" s="447"/>
      <c r="S18" s="447"/>
      <c r="T18" s="447"/>
      <c r="U18" s="447"/>
      <c r="V18" s="448"/>
      <c r="W18" s="462"/>
      <c r="X18" s="463"/>
      <c r="Y18" s="463"/>
      <c r="Z18" s="463"/>
      <c r="AA18" s="463"/>
      <c r="AB18" s="471"/>
      <c r="AC18" s="347">
        <v>67.5</v>
      </c>
      <c r="AD18" s="348"/>
      <c r="AE18" s="348"/>
      <c r="AF18" s="348"/>
      <c r="AG18" s="449"/>
      <c r="AH18" s="347">
        <v>64.900000000000006</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9162701</v>
      </c>
      <c r="BO18" s="384"/>
      <c r="BP18" s="384"/>
      <c r="BQ18" s="384"/>
      <c r="BR18" s="384"/>
      <c r="BS18" s="384"/>
      <c r="BT18" s="384"/>
      <c r="BU18" s="385"/>
      <c r="BV18" s="383">
        <v>9318352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268</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11871135</v>
      </c>
      <c r="BO19" s="384"/>
      <c r="BP19" s="384"/>
      <c r="BQ19" s="384"/>
      <c r="BR19" s="384"/>
      <c r="BS19" s="384"/>
      <c r="BT19" s="384"/>
      <c r="BU19" s="385"/>
      <c r="BV19" s="383">
        <v>11694201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11451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17958030</v>
      </c>
      <c r="BO23" s="384"/>
      <c r="BP23" s="384"/>
      <c r="BQ23" s="384"/>
      <c r="BR23" s="384"/>
      <c r="BS23" s="384"/>
      <c r="BT23" s="384"/>
      <c r="BU23" s="385"/>
      <c r="BV23" s="383">
        <v>17790020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7580</v>
      </c>
      <c r="R24" s="360"/>
      <c r="S24" s="360"/>
      <c r="T24" s="360"/>
      <c r="U24" s="360"/>
      <c r="V24" s="361"/>
      <c r="W24" s="425"/>
      <c r="X24" s="416"/>
      <c r="Y24" s="417"/>
      <c r="Z24" s="356" t="s">
        <v>154</v>
      </c>
      <c r="AA24" s="357"/>
      <c r="AB24" s="357"/>
      <c r="AC24" s="357"/>
      <c r="AD24" s="357"/>
      <c r="AE24" s="357"/>
      <c r="AF24" s="357"/>
      <c r="AG24" s="358"/>
      <c r="AH24" s="359">
        <v>323</v>
      </c>
      <c r="AI24" s="360"/>
      <c r="AJ24" s="360"/>
      <c r="AK24" s="360"/>
      <c r="AL24" s="361"/>
      <c r="AM24" s="359">
        <v>1046197</v>
      </c>
      <c r="AN24" s="360"/>
      <c r="AO24" s="360"/>
      <c r="AP24" s="360"/>
      <c r="AQ24" s="360"/>
      <c r="AR24" s="361"/>
      <c r="AS24" s="359">
        <v>3239</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13447387</v>
      </c>
      <c r="BO24" s="384"/>
      <c r="BP24" s="384"/>
      <c r="BQ24" s="384"/>
      <c r="BR24" s="384"/>
      <c r="BS24" s="384"/>
      <c r="BT24" s="384"/>
      <c r="BU24" s="385"/>
      <c r="BV24" s="383">
        <v>13843384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2</v>
      </c>
      <c r="M25" s="360"/>
      <c r="N25" s="360"/>
      <c r="O25" s="360"/>
      <c r="P25" s="361"/>
      <c r="Q25" s="359">
        <v>6200</v>
      </c>
      <c r="R25" s="360"/>
      <c r="S25" s="360"/>
      <c r="T25" s="360"/>
      <c r="U25" s="360"/>
      <c r="V25" s="361"/>
      <c r="W25" s="425"/>
      <c r="X25" s="416"/>
      <c r="Y25" s="417"/>
      <c r="Z25" s="356" t="s">
        <v>157</v>
      </c>
      <c r="AA25" s="357"/>
      <c r="AB25" s="357"/>
      <c r="AC25" s="357"/>
      <c r="AD25" s="357"/>
      <c r="AE25" s="357"/>
      <c r="AF25" s="357"/>
      <c r="AG25" s="358"/>
      <c r="AH25" s="359">
        <v>65</v>
      </c>
      <c r="AI25" s="360"/>
      <c r="AJ25" s="360"/>
      <c r="AK25" s="360"/>
      <c r="AL25" s="361"/>
      <c r="AM25" s="359">
        <v>191425</v>
      </c>
      <c r="AN25" s="360"/>
      <c r="AO25" s="360"/>
      <c r="AP25" s="360"/>
      <c r="AQ25" s="360"/>
      <c r="AR25" s="361"/>
      <c r="AS25" s="359">
        <v>2945</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1224515</v>
      </c>
      <c r="BO25" s="379"/>
      <c r="BP25" s="379"/>
      <c r="BQ25" s="379"/>
      <c r="BR25" s="379"/>
      <c r="BS25" s="379"/>
      <c r="BT25" s="379"/>
      <c r="BU25" s="380"/>
      <c r="BV25" s="378">
        <v>1530843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5850</v>
      </c>
      <c r="R26" s="360"/>
      <c r="S26" s="360"/>
      <c r="T26" s="360"/>
      <c r="U26" s="360"/>
      <c r="V26" s="361"/>
      <c r="W26" s="425"/>
      <c r="X26" s="416"/>
      <c r="Y26" s="417"/>
      <c r="Z26" s="356" t="s">
        <v>160</v>
      </c>
      <c r="AA26" s="436"/>
      <c r="AB26" s="436"/>
      <c r="AC26" s="436"/>
      <c r="AD26" s="436"/>
      <c r="AE26" s="436"/>
      <c r="AF26" s="436"/>
      <c r="AG26" s="437"/>
      <c r="AH26" s="359" t="s">
        <v>120</v>
      </c>
      <c r="AI26" s="360"/>
      <c r="AJ26" s="360"/>
      <c r="AK26" s="360"/>
      <c r="AL26" s="361"/>
      <c r="AM26" s="359" t="s">
        <v>120</v>
      </c>
      <c r="AN26" s="360"/>
      <c r="AO26" s="360"/>
      <c r="AP26" s="360"/>
      <c r="AQ26" s="360"/>
      <c r="AR26" s="361"/>
      <c r="AS26" s="359" t="s">
        <v>120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4100</v>
      </c>
      <c r="R27" s="360"/>
      <c r="S27" s="360"/>
      <c r="T27" s="360"/>
      <c r="U27" s="360"/>
      <c r="V27" s="361"/>
      <c r="W27" s="425"/>
      <c r="X27" s="416"/>
      <c r="Y27" s="417"/>
      <c r="Z27" s="356" t="s">
        <v>163</v>
      </c>
      <c r="AA27" s="357"/>
      <c r="AB27" s="357"/>
      <c r="AC27" s="357"/>
      <c r="AD27" s="357"/>
      <c r="AE27" s="357"/>
      <c r="AF27" s="357"/>
      <c r="AG27" s="358"/>
      <c r="AH27" s="359">
        <v>3</v>
      </c>
      <c r="AI27" s="360"/>
      <c r="AJ27" s="360"/>
      <c r="AK27" s="360"/>
      <c r="AL27" s="361"/>
      <c r="AM27" s="359">
        <v>11916</v>
      </c>
      <c r="AN27" s="360"/>
      <c r="AO27" s="360"/>
      <c r="AP27" s="360"/>
      <c r="AQ27" s="360"/>
      <c r="AR27" s="361"/>
      <c r="AS27" s="359">
        <v>3972</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989548</v>
      </c>
      <c r="BO27" s="387"/>
      <c r="BP27" s="387"/>
      <c r="BQ27" s="387"/>
      <c r="BR27" s="387"/>
      <c r="BS27" s="387"/>
      <c r="BT27" s="387"/>
      <c r="BU27" s="388"/>
      <c r="BV27" s="386">
        <v>989243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3550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4151350</v>
      </c>
      <c r="BO28" s="379"/>
      <c r="BP28" s="379"/>
      <c r="BQ28" s="379"/>
      <c r="BR28" s="379"/>
      <c r="BS28" s="379"/>
      <c r="BT28" s="379"/>
      <c r="BU28" s="380"/>
      <c r="BV28" s="378">
        <v>3466347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16</v>
      </c>
      <c r="M29" s="360"/>
      <c r="N29" s="360"/>
      <c r="O29" s="360"/>
      <c r="P29" s="361"/>
      <c r="Q29" s="359">
        <v>3250</v>
      </c>
      <c r="R29" s="360"/>
      <c r="S29" s="360"/>
      <c r="T29" s="360"/>
      <c r="U29" s="360"/>
      <c r="V29" s="361"/>
      <c r="W29" s="425"/>
      <c r="X29" s="416"/>
      <c r="Y29" s="417"/>
      <c r="Z29" s="356" t="s">
        <v>170</v>
      </c>
      <c r="AA29" s="357"/>
      <c r="AB29" s="357"/>
      <c r="AC29" s="357"/>
      <c r="AD29" s="357"/>
      <c r="AE29" s="357"/>
      <c r="AF29" s="357"/>
      <c r="AG29" s="358"/>
      <c r="AH29" s="359">
        <v>326</v>
      </c>
      <c r="AI29" s="360"/>
      <c r="AJ29" s="360"/>
      <c r="AK29" s="360"/>
      <c r="AL29" s="361"/>
      <c r="AM29" s="359">
        <v>1058113</v>
      </c>
      <c r="AN29" s="360"/>
      <c r="AO29" s="360"/>
      <c r="AP29" s="360"/>
      <c r="AQ29" s="360"/>
      <c r="AR29" s="361"/>
      <c r="AS29" s="359">
        <v>3246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938011</v>
      </c>
      <c r="BO29" s="384"/>
      <c r="BP29" s="384"/>
      <c r="BQ29" s="384"/>
      <c r="BR29" s="384"/>
      <c r="BS29" s="384"/>
      <c r="BT29" s="384"/>
      <c r="BU29" s="385"/>
      <c r="BV29" s="383">
        <v>936861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96.6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3516187</v>
      </c>
      <c r="BO30" s="387"/>
      <c r="BP30" s="387"/>
      <c r="BQ30" s="387"/>
      <c r="BR30" s="387"/>
      <c r="BS30" s="387"/>
      <c r="BT30" s="387"/>
      <c r="BU30" s="388"/>
      <c r="BV30" s="386">
        <v>3401003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IF('各会計、関係団体の財政状況及び健全化判断比率'!B32="","",'各会計、関係団体の財政状況及び健全化判断比率'!B32)</f>
        <v>下水道事業会計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IF('各会計、関係団体の財政状況及び健全化判断比率'!B35="","",'各会計、関係団体の財政状況及び健全化判断比率'!B35)</f>
        <v>宿泊施設事業特別会計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広島県後期高齢者医療広域連合（一般会計）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江田島市土地開発公社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IF('各会計、関係団体の財政状況及び健全化判断比率'!B33="","",'各会計、関係団体の財政状況及び健全化判断比率'!B33)</f>
        <v>交通船事業会計</v>
      </c>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IF('各会計、関係団体の財政状況及び健全化判断比率'!B36="","",'各会計、関係団体の財政状況及び健全化判断比率'!B36)</f>
        <v>地域開発事業特別会計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広島県後期高齢者医療広域連合（特別会計）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17</v>
      </c>
      <c r="CP35" s="343"/>
      <c r="CQ35" s="342" t="str">
        <f>IF('各会計、関係団体の財政状況及び健全化判断比率'!BS8="","",'各会計、関係団体の財政状況及び健全化判断比率'!BS8)</f>
        <v>沖野島マリーナ株式会社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港湾管理特別会計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介護保険(保険事業勘定)特別会計</v>
      </c>
      <c r="X36" s="342"/>
      <c r="Y36" s="342"/>
      <c r="Z36" s="342"/>
      <c r="AA36" s="342"/>
      <c r="AB36" s="342"/>
      <c r="AC36" s="342"/>
      <c r="AD36" s="342"/>
      <c r="AE36" s="342"/>
      <c r="AF36" s="342"/>
      <c r="AG36" s="342"/>
      <c r="AH36" s="342"/>
      <c r="AI36" s="342"/>
      <c r="AJ36" s="342"/>
      <c r="AK36" s="342"/>
      <c r="AL36" s="165"/>
      <c r="AM36" s="343">
        <f t="shared" si="0"/>
        <v>10</v>
      </c>
      <c r="AN36" s="343"/>
      <c r="AO36" s="342" t="str">
        <f>IF('各会計、関係団体の財政状況及び健全化判断比率'!B34="","",'各会計、関係団体の財政状況及び健全化判断比率'!B34)</f>
        <v>水道事業会計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広島県市町総合事務組合</v>
      </c>
      <c r="BZ36" s="342"/>
      <c r="CA36" s="342"/>
      <c r="CB36" s="342"/>
      <c r="CC36" s="342"/>
      <c r="CD36" s="342"/>
      <c r="CE36" s="342"/>
      <c r="CF36" s="342"/>
      <c r="CG36" s="342"/>
      <c r="CH36" s="342"/>
      <c r="CI36" s="342"/>
      <c r="CJ36" s="342"/>
      <c r="CK36" s="342"/>
      <c r="CL36" s="342"/>
      <c r="CM36" s="342"/>
      <c r="CN36" s="165"/>
      <c r="CO36" s="343">
        <f t="shared" si="3"/>
        <v>18</v>
      </c>
      <c r="CP36" s="343"/>
      <c r="CQ36" s="342" t="str">
        <f>IF('各会計、関係団体の財政状況及び健全化判断比率'!BS9="","",'各会計、関係団体の財政状況及び健全化判断比率'!BS9)</f>
        <v>江田島バス株式会社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介護保険(介護サービス事業勘定)特別会計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519</v>
      </c>
      <c r="J40" s="79" t="s">
        <v>520</v>
      </c>
      <c r="K40" s="79" t="s">
        <v>521</v>
      </c>
      <c r="L40" s="79" t="s">
        <v>522</v>
      </c>
      <c r="M40" s="80" t="s">
        <v>523</v>
      </c>
    </row>
    <row r="41" spans="2:13" ht="27.75" customHeight="1" x14ac:dyDescent="0.15">
      <c r="B41" s="1179" t="s">
        <v>24</v>
      </c>
      <c r="C41" s="1180"/>
      <c r="D41" s="81"/>
      <c r="E41" s="1181" t="s">
        <v>25</v>
      </c>
      <c r="F41" s="1181"/>
      <c r="G41" s="1181"/>
      <c r="H41" s="1182"/>
      <c r="I41" s="82">
        <v>21785</v>
      </c>
      <c r="J41" s="83">
        <v>21388</v>
      </c>
      <c r="K41" s="83">
        <v>20454</v>
      </c>
      <c r="L41" s="83">
        <v>19708</v>
      </c>
      <c r="M41" s="84">
        <v>19615</v>
      </c>
    </row>
    <row r="42" spans="2:13" ht="27.75" customHeight="1" x14ac:dyDescent="0.15">
      <c r="B42" s="1169"/>
      <c r="C42" s="1170"/>
      <c r="D42" s="85"/>
      <c r="E42" s="1173" t="s">
        <v>26</v>
      </c>
      <c r="F42" s="1173"/>
      <c r="G42" s="1173"/>
      <c r="H42" s="1174"/>
      <c r="I42" s="86">
        <v>838</v>
      </c>
      <c r="J42" s="87">
        <v>750</v>
      </c>
      <c r="K42" s="87">
        <v>655</v>
      </c>
      <c r="L42" s="87">
        <v>558</v>
      </c>
      <c r="M42" s="88">
        <v>473</v>
      </c>
    </row>
    <row r="43" spans="2:13" ht="27.75" customHeight="1" x14ac:dyDescent="0.15">
      <c r="B43" s="1169"/>
      <c r="C43" s="1170"/>
      <c r="D43" s="85"/>
      <c r="E43" s="1173" t="s">
        <v>27</v>
      </c>
      <c r="F43" s="1173"/>
      <c r="G43" s="1173"/>
      <c r="H43" s="1174"/>
      <c r="I43" s="86">
        <v>7569</v>
      </c>
      <c r="J43" s="87">
        <v>7288</v>
      </c>
      <c r="K43" s="87">
        <v>7394</v>
      </c>
      <c r="L43" s="87">
        <v>7120</v>
      </c>
      <c r="M43" s="88">
        <v>6848</v>
      </c>
    </row>
    <row r="44" spans="2:13" ht="27.75" customHeight="1" x14ac:dyDescent="0.15">
      <c r="B44" s="1169"/>
      <c r="C44" s="1170"/>
      <c r="D44" s="85"/>
      <c r="E44" s="1173" t="s">
        <v>28</v>
      </c>
      <c r="F44" s="1173"/>
      <c r="G44" s="1173"/>
      <c r="H44" s="1174"/>
      <c r="I44" s="86" t="s">
        <v>479</v>
      </c>
      <c r="J44" s="87" t="s">
        <v>479</v>
      </c>
      <c r="K44" s="87" t="s">
        <v>479</v>
      </c>
      <c r="L44" s="87" t="s">
        <v>479</v>
      </c>
      <c r="M44" s="88" t="s">
        <v>479</v>
      </c>
    </row>
    <row r="45" spans="2:13" ht="27.75" customHeight="1" x14ac:dyDescent="0.15">
      <c r="B45" s="1169"/>
      <c r="C45" s="1170"/>
      <c r="D45" s="85"/>
      <c r="E45" s="1173" t="s">
        <v>29</v>
      </c>
      <c r="F45" s="1173"/>
      <c r="G45" s="1173"/>
      <c r="H45" s="1174"/>
      <c r="I45" s="86">
        <v>4261</v>
      </c>
      <c r="J45" s="87">
        <v>4072</v>
      </c>
      <c r="K45" s="87">
        <v>3835</v>
      </c>
      <c r="L45" s="87">
        <v>3729</v>
      </c>
      <c r="M45" s="88">
        <v>3524</v>
      </c>
    </row>
    <row r="46" spans="2:13" ht="27.75" customHeight="1" x14ac:dyDescent="0.15">
      <c r="B46" s="1169"/>
      <c r="C46" s="1170"/>
      <c r="D46" s="85"/>
      <c r="E46" s="1173" t="s">
        <v>30</v>
      </c>
      <c r="F46" s="1173"/>
      <c r="G46" s="1173"/>
      <c r="H46" s="1174"/>
      <c r="I46" s="86" t="s">
        <v>479</v>
      </c>
      <c r="J46" s="87" t="s">
        <v>479</v>
      </c>
      <c r="K46" s="87" t="s">
        <v>479</v>
      </c>
      <c r="L46" s="87" t="s">
        <v>479</v>
      </c>
      <c r="M46" s="88" t="s">
        <v>479</v>
      </c>
    </row>
    <row r="47" spans="2:13" ht="27.75" customHeight="1" x14ac:dyDescent="0.15">
      <c r="B47" s="1169"/>
      <c r="C47" s="1170"/>
      <c r="D47" s="85"/>
      <c r="E47" s="1173" t="s">
        <v>31</v>
      </c>
      <c r="F47" s="1173"/>
      <c r="G47" s="1173"/>
      <c r="H47" s="1174"/>
      <c r="I47" s="86" t="s">
        <v>479</v>
      </c>
      <c r="J47" s="87" t="s">
        <v>479</v>
      </c>
      <c r="K47" s="87" t="s">
        <v>479</v>
      </c>
      <c r="L47" s="87" t="s">
        <v>479</v>
      </c>
      <c r="M47" s="88" t="s">
        <v>479</v>
      </c>
    </row>
    <row r="48" spans="2:13" ht="27.75" customHeight="1" x14ac:dyDescent="0.15">
      <c r="B48" s="1171"/>
      <c r="C48" s="1172"/>
      <c r="D48" s="85"/>
      <c r="E48" s="1173" t="s">
        <v>32</v>
      </c>
      <c r="F48" s="1173"/>
      <c r="G48" s="1173"/>
      <c r="H48" s="1174"/>
      <c r="I48" s="86" t="s">
        <v>479</v>
      </c>
      <c r="J48" s="87" t="s">
        <v>479</v>
      </c>
      <c r="K48" s="87" t="s">
        <v>479</v>
      </c>
      <c r="L48" s="87" t="s">
        <v>479</v>
      </c>
      <c r="M48" s="88" t="s">
        <v>479</v>
      </c>
    </row>
    <row r="49" spans="2:13" ht="27.75" customHeight="1" x14ac:dyDescent="0.15">
      <c r="B49" s="1167" t="s">
        <v>33</v>
      </c>
      <c r="C49" s="1168"/>
      <c r="D49" s="89"/>
      <c r="E49" s="1173" t="s">
        <v>34</v>
      </c>
      <c r="F49" s="1173"/>
      <c r="G49" s="1173"/>
      <c r="H49" s="1174"/>
      <c r="I49" s="86">
        <v>3878</v>
      </c>
      <c r="J49" s="87">
        <v>4727</v>
      </c>
      <c r="K49" s="87">
        <v>5299</v>
      </c>
      <c r="L49" s="87">
        <v>6051</v>
      </c>
      <c r="M49" s="88">
        <v>6756</v>
      </c>
    </row>
    <row r="50" spans="2:13" ht="27.75" customHeight="1" x14ac:dyDescent="0.15">
      <c r="B50" s="1169"/>
      <c r="C50" s="1170"/>
      <c r="D50" s="85"/>
      <c r="E50" s="1173" t="s">
        <v>35</v>
      </c>
      <c r="F50" s="1173"/>
      <c r="G50" s="1173"/>
      <c r="H50" s="1174"/>
      <c r="I50" s="86">
        <v>863</v>
      </c>
      <c r="J50" s="87">
        <v>705</v>
      </c>
      <c r="K50" s="87">
        <v>655</v>
      </c>
      <c r="L50" s="87">
        <v>600</v>
      </c>
      <c r="M50" s="88">
        <v>617</v>
      </c>
    </row>
    <row r="51" spans="2:13" ht="27.75" customHeight="1" x14ac:dyDescent="0.15">
      <c r="B51" s="1171"/>
      <c r="C51" s="1172"/>
      <c r="D51" s="85"/>
      <c r="E51" s="1173" t="s">
        <v>36</v>
      </c>
      <c r="F51" s="1173"/>
      <c r="G51" s="1173"/>
      <c r="H51" s="1174"/>
      <c r="I51" s="86">
        <v>18632</v>
      </c>
      <c r="J51" s="87">
        <v>18623</v>
      </c>
      <c r="K51" s="87">
        <v>18092</v>
      </c>
      <c r="L51" s="87">
        <v>17602</v>
      </c>
      <c r="M51" s="88">
        <v>17749</v>
      </c>
    </row>
    <row r="52" spans="2:13" ht="27.75" customHeight="1" thickBot="1" x14ac:dyDescent="0.2">
      <c r="B52" s="1175" t="s">
        <v>37</v>
      </c>
      <c r="C52" s="1176"/>
      <c r="D52" s="90"/>
      <c r="E52" s="1177" t="s">
        <v>38</v>
      </c>
      <c r="F52" s="1177"/>
      <c r="G52" s="1177"/>
      <c r="H52" s="1178"/>
      <c r="I52" s="91">
        <v>11081</v>
      </c>
      <c r="J52" s="92">
        <v>9442</v>
      </c>
      <c r="K52" s="92">
        <v>8292</v>
      </c>
      <c r="L52" s="92">
        <v>6862</v>
      </c>
      <c r="M52" s="93">
        <v>5338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518</v>
      </c>
      <c r="G2" s="111"/>
      <c r="H2" s="112"/>
    </row>
    <row r="3" spans="1:8" x14ac:dyDescent="0.15">
      <c r="A3" s="108" t="s">
        <v>511</v>
      </c>
      <c r="B3" s="113"/>
      <c r="C3" s="114"/>
      <c r="D3" s="115">
        <v>106371</v>
      </c>
      <c r="E3" s="116"/>
      <c r="F3" s="117">
        <v>76282</v>
      </c>
      <c r="G3" s="118"/>
      <c r="H3" s="119"/>
    </row>
    <row r="4" spans="1:8" x14ac:dyDescent="0.15">
      <c r="A4" s="120"/>
      <c r="B4" s="121"/>
      <c r="C4" s="122"/>
      <c r="D4" s="123">
        <v>30803</v>
      </c>
      <c r="E4" s="124"/>
      <c r="F4" s="125">
        <v>41092</v>
      </c>
      <c r="G4" s="126"/>
      <c r="H4" s="127"/>
    </row>
    <row r="5" spans="1:8" x14ac:dyDescent="0.15">
      <c r="A5" s="108" t="s">
        <v>513</v>
      </c>
      <c r="B5" s="113"/>
      <c r="C5" s="114"/>
      <c r="D5" s="115">
        <v>66664</v>
      </c>
      <c r="E5" s="116"/>
      <c r="F5" s="117">
        <v>78670</v>
      </c>
      <c r="G5" s="118"/>
      <c r="H5" s="119"/>
    </row>
    <row r="6" spans="1:8" x14ac:dyDescent="0.15">
      <c r="A6" s="120"/>
      <c r="B6" s="121"/>
      <c r="C6" s="122"/>
      <c r="D6" s="123">
        <v>39641</v>
      </c>
      <c r="E6" s="124"/>
      <c r="F6" s="125">
        <v>38094</v>
      </c>
      <c r="G6" s="126"/>
      <c r="H6" s="127"/>
    </row>
    <row r="7" spans="1:8" x14ac:dyDescent="0.15">
      <c r="A7" s="108" t="s">
        <v>514</v>
      </c>
      <c r="B7" s="113"/>
      <c r="C7" s="114"/>
      <c r="D7" s="115">
        <v>54013</v>
      </c>
      <c r="E7" s="116"/>
      <c r="F7" s="117">
        <v>67201</v>
      </c>
      <c r="G7" s="118"/>
      <c r="H7" s="119"/>
    </row>
    <row r="8" spans="1:8" x14ac:dyDescent="0.15">
      <c r="A8" s="120"/>
      <c r="B8" s="121"/>
      <c r="C8" s="122"/>
      <c r="D8" s="123">
        <v>25883</v>
      </c>
      <c r="E8" s="124"/>
      <c r="F8" s="125">
        <v>35210</v>
      </c>
      <c r="G8" s="126"/>
      <c r="H8" s="127"/>
    </row>
    <row r="9" spans="1:8" x14ac:dyDescent="0.15">
      <c r="A9" s="108" t="s">
        <v>515</v>
      </c>
      <c r="B9" s="113"/>
      <c r="C9" s="114"/>
      <c r="D9" s="115">
        <v>56984</v>
      </c>
      <c r="E9" s="116"/>
      <c r="F9" s="117">
        <v>75709</v>
      </c>
      <c r="G9" s="118"/>
      <c r="H9" s="119"/>
    </row>
    <row r="10" spans="1:8" x14ac:dyDescent="0.15">
      <c r="A10" s="120"/>
      <c r="B10" s="121"/>
      <c r="C10" s="122"/>
      <c r="D10" s="123">
        <v>39412</v>
      </c>
      <c r="E10" s="124"/>
      <c r="F10" s="125">
        <v>35212</v>
      </c>
      <c r="G10" s="126"/>
      <c r="H10" s="127"/>
    </row>
    <row r="11" spans="1:8" x14ac:dyDescent="0.15">
      <c r="A11" s="108" t="s">
        <v>516</v>
      </c>
      <c r="B11" s="113"/>
      <c r="C11" s="114"/>
      <c r="D11" s="115">
        <v>102740</v>
      </c>
      <c r="E11" s="116"/>
      <c r="F11" s="117">
        <v>90961</v>
      </c>
      <c r="G11" s="118"/>
      <c r="H11" s="119"/>
    </row>
    <row r="12" spans="1:8" x14ac:dyDescent="0.15">
      <c r="A12" s="120"/>
      <c r="B12" s="121"/>
      <c r="C12" s="128"/>
      <c r="D12" s="123">
        <v>58355</v>
      </c>
      <c r="E12" s="124"/>
      <c r="F12" s="125">
        <v>37720</v>
      </c>
      <c r="G12" s="126"/>
      <c r="H12" s="127"/>
    </row>
    <row r="13" spans="1:8" x14ac:dyDescent="0.15">
      <c r="A13" s="108"/>
      <c r="B13" s="113"/>
      <c r="C13" s="129"/>
      <c r="D13" s="130">
        <v>77354</v>
      </c>
      <c r="E13" s="131"/>
      <c r="F13" s="132">
        <v>77765</v>
      </c>
      <c r="G13" s="133"/>
      <c r="H13" s="119"/>
    </row>
    <row r="14" spans="1:8" x14ac:dyDescent="0.15">
      <c r="A14" s="120"/>
      <c r="B14" s="121"/>
      <c r="C14" s="122"/>
      <c r="D14" s="123">
        <v>38819</v>
      </c>
      <c r="E14" s="124"/>
      <c r="F14" s="125">
        <v>37466</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6.46</v>
      </c>
      <c r="C19" s="134">
        <f>ROUND(VALUE(SUBSTITUTE(実質収支比率等に係る経年分析!G$48,"▲","-")),2)</f>
        <v>5.34</v>
      </c>
      <c r="D19" s="134">
        <f>ROUND(VALUE(SUBSTITUTE(実質収支比率等に係る経年分析!H$48,"▲","-")),2)</f>
        <v>6.97</v>
      </c>
      <c r="E19" s="134">
        <f>ROUND(VALUE(SUBSTITUTE(実質収支比率等に係る経年分析!I$48,"▲","-")),2)</f>
        <v>5.13</v>
      </c>
      <c r="F19" s="134">
        <f>ROUND(VALUE(SUBSTITUTE(実質収支比率等に係る経年分析!J$48,"▲","-")),2)</f>
        <v>4.5599999999999996</v>
      </c>
    </row>
    <row r="20" spans="1:11" x14ac:dyDescent="0.15">
      <c r="A20" s="134" t="s">
        <v>43</v>
      </c>
      <c r="B20" s="134">
        <f>ROUND(VALUE(SUBSTITUTE(実質収支比率等に係る経年分析!F$47,"▲","-")),2)</f>
        <v>9.09</v>
      </c>
      <c r="C20" s="134">
        <f>ROUND(VALUE(SUBSTITUTE(実質収支比率等に係る経年分析!G$47,"▲","-")),2)</f>
        <v>18.84</v>
      </c>
      <c r="D20" s="134">
        <f>ROUND(VALUE(SUBSTITUTE(実質収支比率等に係る経年分析!H$47,"▲","-")),2)</f>
        <v>27.15</v>
      </c>
      <c r="E20" s="134">
        <f>ROUND(VALUE(SUBSTITUTE(実質収支比率等に係る経年分析!I$47,"▲","-")),2)</f>
        <v>34.799999999999997</v>
      </c>
      <c r="F20" s="134">
        <f>ROUND(VALUE(SUBSTITUTE(実質収支比率等に係る経年分析!J$47,"▲","-")),2)</f>
        <v>41.29</v>
      </c>
    </row>
    <row r="21" spans="1:11" x14ac:dyDescent="0.15">
      <c r="A21" s="134" t="s">
        <v>44</v>
      </c>
      <c r="B21" s="134">
        <f>IF(ISNUMBER(VALUE(SUBSTITUTE(実質収支比率等に係る経年分析!F$49,"▲","-"))),ROUND(VALUE(SUBSTITUTE(実質収支比率等に係る経年分析!F$49,"▲","-")),2),NA())</f>
        <v>5.18</v>
      </c>
      <c r="C21" s="134">
        <f>IF(ISNUMBER(VALUE(SUBSTITUTE(実質収支比率等に係る経年分析!G$49,"▲","-"))),ROUND(VALUE(SUBSTITUTE(実質収支比率等に係る経年分析!G$49,"▲","-")),2),NA())</f>
        <v>9.1999999999999993</v>
      </c>
      <c r="D21" s="134">
        <f>IF(ISNUMBER(VALUE(SUBSTITUTE(実質収支比率等に係る経年分析!H$49,"▲","-"))),ROUND(VALUE(SUBSTITUTE(実質収支比率等に係る経年分析!H$49,"▲","-")),2),NA())</f>
        <v>9.6199999999999992</v>
      </c>
      <c r="E21" s="134">
        <f>IF(ISNUMBER(VALUE(SUBSTITUTE(実質収支比率等に係る経年分析!I$49,"▲","-"))),ROUND(VALUE(SUBSTITUTE(実質収支比率等に係る経年分析!I$49,"▲","-")),2),NA())</f>
        <v>5.13</v>
      </c>
      <c r="F21" s="134">
        <f>IF(ISNUMBER(VALUE(SUBSTITUTE(実質収支比率等に係る経年分析!J$49,"▲","-"))),ROUND(VALUE(SUBSTITUTE(実質収支比率等に係る経年分析!J$49,"▲","-")),2),NA())</f>
        <v>6.29</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0.59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0.66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0.14000000000000001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x14ac:dyDescent="0.15">
      <c r="A30" s="135" t="str">
        <f>IF(連結実質赤字比率に係る赤字・黒字の構成分析!C$40="",NA(),連結実質赤字比率に係る赤字・黒字の構成分析!C$40)</f>
        <v>交通船事業会計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0.73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x14ac:dyDescent="0.15">
      <c r="A32" s="135" t="str">
        <f>IF(連結実質赤字比率に係る赤字・黒字の構成分析!C$38="",NA(),連結実質赤字比率に係る赤字・黒字の構成分析!C$38)</f>
        <v>介護保険(保険事業勘定)特別会計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0.28999999999999998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0.43</v>
      </c>
    </row>
    <row r="33" spans="1:16" x14ac:dyDescent="0.15">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#VALUE!</v>
      </c>
      <c r="C33" s="135" t="e">
        <f>IF(ROUND(VALUE(SUBSTITUTE(連結実質赤字比率に係る赤字・黒字の構成分析!F$37,"▲", "-")), 2) &gt;= 0, ABS(ROUND(VALUE(SUBSTITUTE(連結実質赤字比率に係る赤字・黒字の構成分析!F$37,"▲", "-")), 2)), NA())</f>
        <v>#VALUE!</v>
      </c>
      <c r="D33" s="135" t="e">
        <f>IF(ROUND(VALUE(SUBSTITUTE(連結実質赤字比率に係る赤字・黒字の構成分析!G$37,"▲", "-")), 2) &lt; 0, ABS(ROUND(VALUE(SUBSTITUTE(連結実質赤字比率に係る赤字・黒字の構成分析!G$37,"▲", "-")), 2)), NA())</f>
        <v>#VALUE!</v>
      </c>
      <c r="E33" s="135" t="e">
        <f>IF(ROUND(VALUE(SUBSTITUTE(連結実質赤字比率に係る赤字・黒字の構成分析!G$37,"▲", "-")), 2) &gt;= 0, ABS(ROUND(VALUE(SUBSTITUTE(連結実質赤字比率に係る赤字・黒字の構成分析!G$37,"▲", "-")), 2)), NA())</f>
        <v>#VALUE!</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1.31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1.86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1.89</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2.75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2.21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6.65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6.97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5.08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4.5199999999999996</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5.81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6.38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7.35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8.4700000000000006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9.76</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1772</v>
      </c>
      <c r="E42" s="136"/>
      <c r="F42" s="136"/>
      <c r="G42" s="136">
        <f>'実質公債費比率（分子）の構造'!L$52</f>
        <v>1746</v>
      </c>
      <c r="H42" s="136"/>
      <c r="I42" s="136"/>
      <c r="J42" s="136">
        <f>'実質公債費比率（分子）の構造'!M$52</f>
        <v>1841</v>
      </c>
      <c r="K42" s="136"/>
      <c r="L42" s="136"/>
      <c r="M42" s="136">
        <f>'実質公債費比率（分子）の構造'!N$52</f>
        <v>1868</v>
      </c>
      <c r="N42" s="136"/>
      <c r="O42" s="136"/>
      <c r="P42" s="136">
        <f>'実質公債費比率（分子）の構造'!O$52</f>
        <v>1929</v>
      </c>
    </row>
    <row r="43" spans="1:16" x14ac:dyDescent="0.15">
      <c r="A43" s="136" t="s">
        <v>52</v>
      </c>
      <c r="B43" s="136">
        <f>'実質公債費比率（分子）の構造'!K$51</f>
        <v>0</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x14ac:dyDescent="0.15">
      <c r="A44" s="136" t="s">
        <v>53</v>
      </c>
      <c r="B44" s="136">
        <f>'実質公債費比率（分子）の構造'!K$50</f>
        <v>99</v>
      </c>
      <c r="C44" s="136"/>
      <c r="D44" s="136"/>
      <c r="E44" s="136">
        <f>'実質公債費比率（分子）の構造'!L$50</f>
        <v>99</v>
      </c>
      <c r="F44" s="136"/>
      <c r="G44" s="136"/>
      <c r="H44" s="136">
        <f>'実質公債費比率（分子）の構造'!M$50</f>
        <v>109</v>
      </c>
      <c r="I44" s="136"/>
      <c r="J44" s="136"/>
      <c r="K44" s="136">
        <f>'実質公債費比率（分子）の構造'!N$50</f>
        <v>107</v>
      </c>
      <c r="L44" s="136"/>
      <c r="M44" s="136"/>
      <c r="N44" s="136">
        <f>'実質公債費比率（分子）の構造'!O$50</f>
        <v>99</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522</v>
      </c>
      <c r="C46" s="136"/>
      <c r="D46" s="136"/>
      <c r="E46" s="136">
        <f>'実質公債費比率（分子）の構造'!L$48</f>
        <v>504</v>
      </c>
      <c r="F46" s="136"/>
      <c r="G46" s="136"/>
      <c r="H46" s="136">
        <f>'実質公債費比率（分子）の構造'!M$48</f>
        <v>536</v>
      </c>
      <c r="I46" s="136"/>
      <c r="J46" s="136"/>
      <c r="K46" s="136">
        <f>'実質公債費比率（分子）の構造'!N$48</f>
        <v>544</v>
      </c>
      <c r="L46" s="136"/>
      <c r="M46" s="136"/>
      <c r="N46" s="136">
        <f>'実質公債費比率（分子）の構造'!O$48</f>
        <v>549</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2073</v>
      </c>
      <c r="C49" s="136"/>
      <c r="D49" s="136"/>
      <c r="E49" s="136">
        <f>'実質公債費比率（分子）の構造'!L$45</f>
        <v>2009</v>
      </c>
      <c r="F49" s="136"/>
      <c r="G49" s="136"/>
      <c r="H49" s="136">
        <f>'実質公債費比率（分子）の構造'!M$45</f>
        <v>2042</v>
      </c>
      <c r="I49" s="136"/>
      <c r="J49" s="136"/>
      <c r="K49" s="136">
        <f>'実質公債費比率（分子）の構造'!N$45</f>
        <v>2014</v>
      </c>
      <c r="L49" s="136"/>
      <c r="M49" s="136"/>
      <c r="N49" s="136">
        <f>'実質公債費比率（分子）の構造'!O$45</f>
        <v>1989</v>
      </c>
      <c r="O49" s="136"/>
      <c r="P49" s="136"/>
    </row>
    <row r="50" spans="1:16" x14ac:dyDescent="0.15">
      <c r="A50" s="136" t="s">
        <v>59</v>
      </c>
      <c r="B50" s="136" t="e">
        <f>NA()</f>
        <v>#N/A</v>
      </c>
      <c r="C50" s="136">
        <f>IF(ISNUMBER('実質公債費比率（分子）の構造'!K$53),'実質公債費比率（分子）の構造'!K$53,NA())</f>
        <v>922</v>
      </c>
      <c r="D50" s="136" t="e">
        <f>NA()</f>
        <v>#N/A</v>
      </c>
      <c r="E50" s="136" t="e">
        <f>NA()</f>
        <v>#N/A</v>
      </c>
      <c r="F50" s="136">
        <f>IF(ISNUMBER('実質公債費比率（分子）の構造'!L$53),'実質公債費比率（分子）の構造'!L$53,NA())</f>
        <v>866</v>
      </c>
      <c r="G50" s="136" t="e">
        <f>NA()</f>
        <v>#N/A</v>
      </c>
      <c r="H50" s="136" t="e">
        <f>NA()</f>
        <v>#N/A</v>
      </c>
      <c r="I50" s="136">
        <f>IF(ISNUMBER('実質公債費比率（分子）の構造'!M$53),'実質公債費比率（分子）の構造'!M$53,NA())</f>
        <v>846</v>
      </c>
      <c r="J50" s="136" t="e">
        <f>NA()</f>
        <v>#N/A</v>
      </c>
      <c r="K50" s="136" t="e">
        <f>NA()</f>
        <v>#N/A</v>
      </c>
      <c r="L50" s="136">
        <f>IF(ISNUMBER('実質公債費比率（分子）の構造'!N$53),'実質公債費比率（分子）の構造'!N$53,NA())</f>
        <v>797</v>
      </c>
      <c r="M50" s="136" t="e">
        <f>NA()</f>
        <v>#N/A</v>
      </c>
      <c r="N50" s="136" t="e">
        <f>NA()</f>
        <v>#N/A</v>
      </c>
      <c r="O50" s="136">
        <f>IF(ISNUMBER('実質公債費比率（分子）の構造'!O$53),'実質公債費比率（分子）の構造'!O$53,NA())</f>
        <v>708</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18632</v>
      </c>
      <c r="E56" s="135"/>
      <c r="F56" s="135"/>
      <c r="G56" s="135">
        <f>'将来負担比率（分子）の構造'!J$51</f>
        <v>18623</v>
      </c>
      <c r="H56" s="135"/>
      <c r="I56" s="135"/>
      <c r="J56" s="135">
        <f>'将来負担比率（分子）の構造'!K$51</f>
        <v>18092</v>
      </c>
      <c r="K56" s="135"/>
      <c r="L56" s="135"/>
      <c r="M56" s="135">
        <f>'将来負担比率（分子）の構造'!L$51</f>
        <v>17602</v>
      </c>
      <c r="N56" s="135"/>
      <c r="O56" s="135"/>
      <c r="P56" s="135">
        <f>'将来負担比率（分子）の構造'!M$51</f>
        <v>17749</v>
      </c>
    </row>
    <row r="57" spans="1:16" x14ac:dyDescent="0.15">
      <c r="A57" s="135" t="s">
        <v>35</v>
      </c>
      <c r="B57" s="135"/>
      <c r="C57" s="135"/>
      <c r="D57" s="135">
        <f>'将来負担比率（分子）の構造'!I$50</f>
        <v>863</v>
      </c>
      <c r="E57" s="135"/>
      <c r="F57" s="135"/>
      <c r="G57" s="135">
        <f>'将来負担比率（分子）の構造'!J$50</f>
        <v>705</v>
      </c>
      <c r="H57" s="135"/>
      <c r="I57" s="135"/>
      <c r="J57" s="135">
        <f>'将来負担比率（分子）の構造'!K$50</f>
        <v>655</v>
      </c>
      <c r="K57" s="135"/>
      <c r="L57" s="135"/>
      <c r="M57" s="135">
        <f>'将来負担比率（分子）の構造'!L$50</f>
        <v>600</v>
      </c>
      <c r="N57" s="135"/>
      <c r="O57" s="135"/>
      <c r="P57" s="135">
        <f>'将来負担比率（分子）の構造'!M$50</f>
        <v>617</v>
      </c>
    </row>
    <row r="58" spans="1:16" x14ac:dyDescent="0.15">
      <c r="A58" s="135" t="s">
        <v>34</v>
      </c>
      <c r="B58" s="135"/>
      <c r="C58" s="135"/>
      <c r="D58" s="135">
        <f>'将来負担比率（分子）の構造'!I$49</f>
        <v>3878</v>
      </c>
      <c r="E58" s="135"/>
      <c r="F58" s="135"/>
      <c r="G58" s="135">
        <f>'将来負担比率（分子）の構造'!J$49</f>
        <v>4727</v>
      </c>
      <c r="H58" s="135"/>
      <c r="I58" s="135"/>
      <c r="J58" s="135">
        <f>'将来負担比率（分子）の構造'!K$49</f>
        <v>5299</v>
      </c>
      <c r="K58" s="135"/>
      <c r="L58" s="135"/>
      <c r="M58" s="135">
        <f>'将来負担比率（分子）の構造'!L$49</f>
        <v>6051</v>
      </c>
      <c r="N58" s="135"/>
      <c r="O58" s="135"/>
      <c r="P58" s="135">
        <f>'将来負担比率（分子）の構造'!M$49</f>
        <v>6756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4261</v>
      </c>
      <c r="C62" s="135"/>
      <c r="D62" s="135"/>
      <c r="E62" s="135">
        <f>'将来負担比率（分子）の構造'!J$45</f>
        <v>4072</v>
      </c>
      <c r="F62" s="135"/>
      <c r="G62" s="135"/>
      <c r="H62" s="135">
        <f>'将来負担比率（分子）の構造'!K$45</f>
        <v>3835</v>
      </c>
      <c r="I62" s="135"/>
      <c r="J62" s="135"/>
      <c r="K62" s="135">
        <f>'将来負担比率（分子）の構造'!L$45</f>
        <v>3729</v>
      </c>
      <c r="L62" s="135"/>
      <c r="M62" s="135"/>
      <c r="N62" s="135">
        <f>'将来負担比率（分子）の構造'!M$45</f>
        <v>3524</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7569</v>
      </c>
      <c r="C64" s="135"/>
      <c r="D64" s="135"/>
      <c r="E64" s="135">
        <f>'将来負担比率（分子）の構造'!J$43</f>
        <v>7288</v>
      </c>
      <c r="F64" s="135"/>
      <c r="G64" s="135"/>
      <c r="H64" s="135">
        <f>'将来負担比率（分子）の構造'!K$43</f>
        <v>7394</v>
      </c>
      <c r="I64" s="135"/>
      <c r="J64" s="135"/>
      <c r="K64" s="135">
        <f>'将来負担比率（分子）の構造'!L$43</f>
        <v>7120</v>
      </c>
      <c r="L64" s="135"/>
      <c r="M64" s="135"/>
      <c r="N64" s="135">
        <f>'将来負担比率（分子）の構造'!M$43</f>
        <v>6848</v>
      </c>
      <c r="O64" s="135"/>
      <c r="P64" s="135"/>
    </row>
    <row r="65" spans="1:16" x14ac:dyDescent="0.15">
      <c r="A65" s="135" t="s">
        <v>26</v>
      </c>
      <c r="B65" s="135">
        <f>'将来負担比率（分子）の構造'!I$42</f>
        <v>838</v>
      </c>
      <c r="C65" s="135"/>
      <c r="D65" s="135"/>
      <c r="E65" s="135">
        <f>'将来負担比率（分子）の構造'!J$42</f>
        <v>750</v>
      </c>
      <c r="F65" s="135"/>
      <c r="G65" s="135"/>
      <c r="H65" s="135">
        <f>'将来負担比率（分子）の構造'!K$42</f>
        <v>655</v>
      </c>
      <c r="I65" s="135"/>
      <c r="J65" s="135"/>
      <c r="K65" s="135">
        <f>'将来負担比率（分子）の構造'!L$42</f>
        <v>558</v>
      </c>
      <c r="L65" s="135"/>
      <c r="M65" s="135"/>
      <c r="N65" s="135">
        <f>'将来負担比率（分子）の構造'!M$42</f>
        <v>473</v>
      </c>
      <c r="O65" s="135"/>
      <c r="P65" s="135"/>
    </row>
    <row r="66" spans="1:16" x14ac:dyDescent="0.15">
      <c r="A66" s="135" t="s">
        <v>25</v>
      </c>
      <c r="B66" s="135">
        <f>'将来負担比率（分子）の構造'!I$41</f>
        <v>21785</v>
      </c>
      <c r="C66" s="135"/>
      <c r="D66" s="135"/>
      <c r="E66" s="135">
        <f>'将来負担比率（分子）の構造'!J$41</f>
        <v>21388</v>
      </c>
      <c r="F66" s="135"/>
      <c r="G66" s="135"/>
      <c r="H66" s="135">
        <f>'将来負担比率（分子）の構造'!K$41</f>
        <v>20454</v>
      </c>
      <c r="I66" s="135"/>
      <c r="J66" s="135"/>
      <c r="K66" s="135">
        <f>'将来負担比率（分子）の構造'!L$41</f>
        <v>19708</v>
      </c>
      <c r="L66" s="135"/>
      <c r="M66" s="135"/>
      <c r="N66" s="135">
        <f>'将来負担比率（分子）の構造'!M$41</f>
        <v>19615</v>
      </c>
      <c r="O66" s="135"/>
      <c r="P66" s="135"/>
    </row>
    <row r="67" spans="1:16" x14ac:dyDescent="0.15">
      <c r="A67" s="135" t="s">
        <v>63</v>
      </c>
      <c r="B67" s="135" t="e">
        <f>NA()</f>
        <v>#N/A</v>
      </c>
      <c r="C67" s="135">
        <f>IF(ISNUMBER('将来負担比率（分子）の構造'!I$52), IF('将来負担比率（分子）の構造'!I$52 &lt; 0, 0, '将来負担比率（分子）の構造'!I$52), NA())</f>
        <v>11081</v>
      </c>
      <c r="D67" s="135" t="e">
        <f>NA()</f>
        <v>#N/A</v>
      </c>
      <c r="E67" s="135" t="e">
        <f>NA()</f>
        <v>#N/A</v>
      </c>
      <c r="F67" s="135">
        <f>IF(ISNUMBER('将来負担比率（分子）の構造'!J$52), IF('将来負担比率（分子）の構造'!J$52 &lt; 0, 0, '将来負担比率（分子）の構造'!J$52), NA())</f>
        <v>9442</v>
      </c>
      <c r="G67" s="135" t="e">
        <f>NA()</f>
        <v>#N/A</v>
      </c>
      <c r="H67" s="135" t="e">
        <f>NA()</f>
        <v>#N/A</v>
      </c>
      <c r="I67" s="135">
        <f>IF(ISNUMBER('将来負担比率（分子）の構造'!K$52), IF('将来負担比率（分子）の構造'!K$52 &lt; 0, 0, '将来負担比率（分子）の構造'!K$52), NA())</f>
        <v>8292</v>
      </c>
      <c r="J67" s="135" t="e">
        <f>NA()</f>
        <v>#N/A</v>
      </c>
      <c r="K67" s="135" t="e">
        <f>NA()</f>
        <v>#N/A</v>
      </c>
      <c r="L67" s="135">
        <f>IF(ISNUMBER('将来負担比率（分子）の構造'!L$52), IF('将来負担比率（分子）の構造'!L$52 &lt; 0, 0, '将来負担比率（分子）の構造'!L$52), NA())</f>
        <v>6862</v>
      </c>
      <c r="M67" s="135" t="e">
        <f>NA()</f>
        <v>#N/A</v>
      </c>
      <c r="N67" s="135" t="e">
        <f>NA()</f>
        <v>#N/A</v>
      </c>
      <c r="O67" s="135">
        <f>IF(ISNUMBER('将来負担比率（分子）の構造'!M$52), IF('将来負担比率（分子）の構造'!M$52 &lt; 0, 0, '将来負担比率（分子）の構造'!M$52), NA())</f>
        <v>5338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207</v>
      </c>
      <c r="C5" s="674"/>
      <c r="D5" s="674"/>
      <c r="E5" s="674"/>
      <c r="F5" s="674"/>
      <c r="G5" s="674"/>
      <c r="H5" s="674"/>
      <c r="I5" s="674"/>
      <c r="J5" s="674"/>
      <c r="K5" s="674"/>
      <c r="L5" s="674"/>
      <c r="M5" s="674"/>
      <c r="N5" s="674"/>
      <c r="O5" s="674"/>
      <c r="P5" s="674"/>
      <c r="Q5" s="675"/>
      <c r="R5" s="636">
        <v>2657233</v>
      </c>
      <c r="S5" s="637"/>
      <c r="T5" s="637"/>
      <c r="U5" s="637"/>
      <c r="V5" s="637"/>
      <c r="W5" s="637"/>
      <c r="X5" s="637"/>
      <c r="Y5" s="684"/>
      <c r="Z5" s="697">
        <v>16.2</v>
      </c>
      <c r="AA5" s="697"/>
      <c r="AB5" s="697"/>
      <c r="AC5" s="697"/>
      <c r="AD5" s="698">
        <v>2657233</v>
      </c>
      <c r="AE5" s="698"/>
      <c r="AF5" s="698"/>
      <c r="AG5" s="698"/>
      <c r="AH5" s="698"/>
      <c r="AI5" s="698"/>
      <c r="AJ5" s="698"/>
      <c r="AK5" s="698"/>
      <c r="AL5" s="685">
        <v>27.5</v>
      </c>
      <c r="AM5" s="654"/>
      <c r="AN5" s="654"/>
      <c r="AO5" s="686"/>
      <c r="AP5" s="673" t="s">
        <v>208</v>
      </c>
      <c r="AQ5" s="674"/>
      <c r="AR5" s="674"/>
      <c r="AS5" s="674"/>
      <c r="AT5" s="674"/>
      <c r="AU5" s="674"/>
      <c r="AV5" s="674"/>
      <c r="AW5" s="674"/>
      <c r="AX5" s="674"/>
      <c r="AY5" s="674"/>
      <c r="AZ5" s="674"/>
      <c r="BA5" s="674"/>
      <c r="BB5" s="674"/>
      <c r="BC5" s="674"/>
      <c r="BD5" s="674"/>
      <c r="BE5" s="674"/>
      <c r="BF5" s="675"/>
      <c r="BG5" s="586">
        <v>2651477</v>
      </c>
      <c r="BH5" s="587"/>
      <c r="BI5" s="587"/>
      <c r="BJ5" s="587"/>
      <c r="BK5" s="587"/>
      <c r="BL5" s="587"/>
      <c r="BM5" s="587"/>
      <c r="BN5" s="588"/>
      <c r="BO5" s="639">
        <v>99.8</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x14ac:dyDescent="0.15">
      <c r="B6" s="583" t="s">
        <v>213</v>
      </c>
      <c r="C6" s="584"/>
      <c r="D6" s="584"/>
      <c r="E6" s="584"/>
      <c r="F6" s="584"/>
      <c r="G6" s="584"/>
      <c r="H6" s="584"/>
      <c r="I6" s="584"/>
      <c r="J6" s="584"/>
      <c r="K6" s="584"/>
      <c r="L6" s="584"/>
      <c r="M6" s="584"/>
      <c r="N6" s="584"/>
      <c r="O6" s="584"/>
      <c r="P6" s="584"/>
      <c r="Q6" s="585"/>
      <c r="R6" s="586">
        <v>90924</v>
      </c>
      <c r="S6" s="587"/>
      <c r="T6" s="587"/>
      <c r="U6" s="587"/>
      <c r="V6" s="587"/>
      <c r="W6" s="587"/>
      <c r="X6" s="587"/>
      <c r="Y6" s="588"/>
      <c r="Z6" s="639">
        <v>0.6</v>
      </c>
      <c r="AA6" s="639"/>
      <c r="AB6" s="639"/>
      <c r="AC6" s="639"/>
      <c r="AD6" s="640">
        <v>90924</v>
      </c>
      <c r="AE6" s="640"/>
      <c r="AF6" s="640"/>
      <c r="AG6" s="640"/>
      <c r="AH6" s="640"/>
      <c r="AI6" s="640"/>
      <c r="AJ6" s="640"/>
      <c r="AK6" s="640"/>
      <c r="AL6" s="609">
        <v>0.9</v>
      </c>
      <c r="AM6" s="641"/>
      <c r="AN6" s="641"/>
      <c r="AO6" s="642"/>
      <c r="AP6" s="583" t="s">
        <v>214</v>
      </c>
      <c r="AQ6" s="584"/>
      <c r="AR6" s="584"/>
      <c r="AS6" s="584"/>
      <c r="AT6" s="584"/>
      <c r="AU6" s="584"/>
      <c r="AV6" s="584"/>
      <c r="AW6" s="584"/>
      <c r="AX6" s="584"/>
      <c r="AY6" s="584"/>
      <c r="AZ6" s="584"/>
      <c r="BA6" s="584"/>
      <c r="BB6" s="584"/>
      <c r="BC6" s="584"/>
      <c r="BD6" s="584"/>
      <c r="BE6" s="584"/>
      <c r="BF6" s="585"/>
      <c r="BG6" s="586">
        <v>2651477</v>
      </c>
      <c r="BH6" s="587"/>
      <c r="BI6" s="587"/>
      <c r="BJ6" s="587"/>
      <c r="BK6" s="587"/>
      <c r="BL6" s="587"/>
      <c r="BM6" s="587"/>
      <c r="BN6" s="588"/>
      <c r="BO6" s="639">
        <v>99.8</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162183</v>
      </c>
      <c r="CS6" s="587"/>
      <c r="CT6" s="587"/>
      <c r="CU6" s="587"/>
      <c r="CV6" s="587"/>
      <c r="CW6" s="587"/>
      <c r="CX6" s="587"/>
      <c r="CY6" s="588"/>
      <c r="CZ6" s="639">
        <v>1</v>
      </c>
      <c r="DA6" s="639"/>
      <c r="DB6" s="639"/>
      <c r="DC6" s="639"/>
      <c r="DD6" s="592" t="s">
        <v>209</v>
      </c>
      <c r="DE6" s="587"/>
      <c r="DF6" s="587"/>
      <c r="DG6" s="587"/>
      <c r="DH6" s="587"/>
      <c r="DI6" s="587"/>
      <c r="DJ6" s="587"/>
      <c r="DK6" s="587"/>
      <c r="DL6" s="587"/>
      <c r="DM6" s="587"/>
      <c r="DN6" s="587"/>
      <c r="DO6" s="587"/>
      <c r="DP6" s="588"/>
      <c r="DQ6" s="592">
        <v>162183</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8260</v>
      </c>
      <c r="S7" s="587"/>
      <c r="T7" s="587"/>
      <c r="U7" s="587"/>
      <c r="V7" s="587"/>
      <c r="W7" s="587"/>
      <c r="X7" s="587"/>
      <c r="Y7" s="588"/>
      <c r="Z7" s="639">
        <v>0.1</v>
      </c>
      <c r="AA7" s="639"/>
      <c r="AB7" s="639"/>
      <c r="AC7" s="639"/>
      <c r="AD7" s="640">
        <v>8260</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1140529</v>
      </c>
      <c r="BH7" s="587"/>
      <c r="BI7" s="587"/>
      <c r="BJ7" s="587"/>
      <c r="BK7" s="587"/>
      <c r="BL7" s="587"/>
      <c r="BM7" s="587"/>
      <c r="BN7" s="588"/>
      <c r="BO7" s="639">
        <v>42.9</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2982379</v>
      </c>
      <c r="CS7" s="587"/>
      <c r="CT7" s="587"/>
      <c r="CU7" s="587"/>
      <c r="CV7" s="587"/>
      <c r="CW7" s="587"/>
      <c r="CX7" s="587"/>
      <c r="CY7" s="588"/>
      <c r="CZ7" s="639">
        <v>18.899999999999999</v>
      </c>
      <c r="DA7" s="639"/>
      <c r="DB7" s="639"/>
      <c r="DC7" s="639"/>
      <c r="DD7" s="592">
        <v>344681</v>
      </c>
      <c r="DE7" s="587"/>
      <c r="DF7" s="587"/>
      <c r="DG7" s="587"/>
      <c r="DH7" s="587"/>
      <c r="DI7" s="587"/>
      <c r="DJ7" s="587"/>
      <c r="DK7" s="587"/>
      <c r="DL7" s="587"/>
      <c r="DM7" s="587"/>
      <c r="DN7" s="587"/>
      <c r="DO7" s="587"/>
      <c r="DP7" s="588"/>
      <c r="DQ7" s="592">
        <v>2461566</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12248</v>
      </c>
      <c r="S8" s="587"/>
      <c r="T8" s="587"/>
      <c r="U8" s="587"/>
      <c r="V8" s="587"/>
      <c r="W8" s="587"/>
      <c r="X8" s="587"/>
      <c r="Y8" s="588"/>
      <c r="Z8" s="639">
        <v>0.1</v>
      </c>
      <c r="AA8" s="639"/>
      <c r="AB8" s="639"/>
      <c r="AC8" s="639"/>
      <c r="AD8" s="640">
        <v>12248</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38085</v>
      </c>
      <c r="BH8" s="587"/>
      <c r="BI8" s="587"/>
      <c r="BJ8" s="587"/>
      <c r="BK8" s="587"/>
      <c r="BL8" s="587"/>
      <c r="BM8" s="587"/>
      <c r="BN8" s="588"/>
      <c r="BO8" s="639">
        <v>1.4</v>
      </c>
      <c r="BP8" s="639"/>
      <c r="BQ8" s="639"/>
      <c r="BR8" s="639"/>
      <c r="BS8" s="592" t="s">
        <v>111</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4027583</v>
      </c>
      <c r="CS8" s="587"/>
      <c r="CT8" s="587"/>
      <c r="CU8" s="587"/>
      <c r="CV8" s="587"/>
      <c r="CW8" s="587"/>
      <c r="CX8" s="587"/>
      <c r="CY8" s="588"/>
      <c r="CZ8" s="639">
        <v>25.5</v>
      </c>
      <c r="DA8" s="639"/>
      <c r="DB8" s="639"/>
      <c r="DC8" s="639"/>
      <c r="DD8" s="592">
        <v>60229</v>
      </c>
      <c r="DE8" s="587"/>
      <c r="DF8" s="587"/>
      <c r="DG8" s="587"/>
      <c r="DH8" s="587"/>
      <c r="DI8" s="587"/>
      <c r="DJ8" s="587"/>
      <c r="DK8" s="587"/>
      <c r="DL8" s="587"/>
      <c r="DM8" s="587"/>
      <c r="DN8" s="587"/>
      <c r="DO8" s="587"/>
      <c r="DP8" s="588"/>
      <c r="DQ8" s="592">
        <v>2437047</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18096</v>
      </c>
      <c r="S9" s="587"/>
      <c r="T9" s="587"/>
      <c r="U9" s="587"/>
      <c r="V9" s="587"/>
      <c r="W9" s="587"/>
      <c r="X9" s="587"/>
      <c r="Y9" s="588"/>
      <c r="Z9" s="639">
        <v>0.1</v>
      </c>
      <c r="AA9" s="639"/>
      <c r="AB9" s="639"/>
      <c r="AC9" s="639"/>
      <c r="AD9" s="640">
        <v>18096</v>
      </c>
      <c r="AE9" s="640"/>
      <c r="AF9" s="640"/>
      <c r="AG9" s="640"/>
      <c r="AH9" s="640"/>
      <c r="AI9" s="640"/>
      <c r="AJ9" s="640"/>
      <c r="AK9" s="640"/>
      <c r="AL9" s="609">
        <v>0.2</v>
      </c>
      <c r="AM9" s="641"/>
      <c r="AN9" s="641"/>
      <c r="AO9" s="642"/>
      <c r="AP9" s="583" t="s">
        <v>223</v>
      </c>
      <c r="AQ9" s="584"/>
      <c r="AR9" s="584"/>
      <c r="AS9" s="584"/>
      <c r="AT9" s="584"/>
      <c r="AU9" s="584"/>
      <c r="AV9" s="584"/>
      <c r="AW9" s="584"/>
      <c r="AX9" s="584"/>
      <c r="AY9" s="584"/>
      <c r="AZ9" s="584"/>
      <c r="BA9" s="584"/>
      <c r="BB9" s="584"/>
      <c r="BC9" s="584"/>
      <c r="BD9" s="584"/>
      <c r="BE9" s="584"/>
      <c r="BF9" s="585"/>
      <c r="BG9" s="586">
        <v>977422</v>
      </c>
      <c r="BH9" s="587"/>
      <c r="BI9" s="587"/>
      <c r="BJ9" s="587"/>
      <c r="BK9" s="587"/>
      <c r="BL9" s="587"/>
      <c r="BM9" s="587"/>
      <c r="BN9" s="588"/>
      <c r="BO9" s="639">
        <v>36.799999999999997</v>
      </c>
      <c r="BP9" s="639"/>
      <c r="BQ9" s="639"/>
      <c r="BR9" s="639"/>
      <c r="BS9" s="592" t="s">
        <v>111</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1145442</v>
      </c>
      <c r="CS9" s="587"/>
      <c r="CT9" s="587"/>
      <c r="CU9" s="587"/>
      <c r="CV9" s="587"/>
      <c r="CW9" s="587"/>
      <c r="CX9" s="587"/>
      <c r="CY9" s="588"/>
      <c r="CZ9" s="639">
        <v>7.2</v>
      </c>
      <c r="DA9" s="639"/>
      <c r="DB9" s="639"/>
      <c r="DC9" s="639"/>
      <c r="DD9" s="592">
        <v>386312</v>
      </c>
      <c r="DE9" s="587"/>
      <c r="DF9" s="587"/>
      <c r="DG9" s="587"/>
      <c r="DH9" s="587"/>
      <c r="DI9" s="587"/>
      <c r="DJ9" s="587"/>
      <c r="DK9" s="587"/>
      <c r="DL9" s="587"/>
      <c r="DM9" s="587"/>
      <c r="DN9" s="587"/>
      <c r="DO9" s="587"/>
      <c r="DP9" s="588"/>
      <c r="DQ9" s="592">
        <v>693117</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238099</v>
      </c>
      <c r="S10" s="587"/>
      <c r="T10" s="587"/>
      <c r="U10" s="587"/>
      <c r="V10" s="587"/>
      <c r="W10" s="587"/>
      <c r="X10" s="587"/>
      <c r="Y10" s="588"/>
      <c r="Z10" s="639">
        <v>1.5</v>
      </c>
      <c r="AA10" s="639"/>
      <c r="AB10" s="639"/>
      <c r="AC10" s="639"/>
      <c r="AD10" s="640">
        <v>238099</v>
      </c>
      <c r="AE10" s="640"/>
      <c r="AF10" s="640"/>
      <c r="AG10" s="640"/>
      <c r="AH10" s="640"/>
      <c r="AI10" s="640"/>
      <c r="AJ10" s="640"/>
      <c r="AK10" s="640"/>
      <c r="AL10" s="609">
        <v>2.5</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50565</v>
      </c>
      <c r="BH10" s="587"/>
      <c r="BI10" s="587"/>
      <c r="BJ10" s="587"/>
      <c r="BK10" s="587"/>
      <c r="BL10" s="587"/>
      <c r="BM10" s="587"/>
      <c r="BN10" s="588"/>
      <c r="BO10" s="639">
        <v>1.9</v>
      </c>
      <c r="BP10" s="639"/>
      <c r="BQ10" s="639"/>
      <c r="BR10" s="639"/>
      <c r="BS10" s="592" t="s">
        <v>111</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30849</v>
      </c>
      <c r="CS10" s="587"/>
      <c r="CT10" s="587"/>
      <c r="CU10" s="587"/>
      <c r="CV10" s="587"/>
      <c r="CW10" s="587"/>
      <c r="CX10" s="587"/>
      <c r="CY10" s="588"/>
      <c r="CZ10" s="639">
        <v>0.2</v>
      </c>
      <c r="DA10" s="639"/>
      <c r="DB10" s="639"/>
      <c r="DC10" s="639"/>
      <c r="DD10" s="592" t="s">
        <v>111</v>
      </c>
      <c r="DE10" s="587"/>
      <c r="DF10" s="587"/>
      <c r="DG10" s="587"/>
      <c r="DH10" s="587"/>
      <c r="DI10" s="587"/>
      <c r="DJ10" s="587"/>
      <c r="DK10" s="587"/>
      <c r="DL10" s="587"/>
      <c r="DM10" s="587"/>
      <c r="DN10" s="587"/>
      <c r="DO10" s="587"/>
      <c r="DP10" s="588"/>
      <c r="DQ10" s="592">
        <v>6693</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74457</v>
      </c>
      <c r="BH11" s="587"/>
      <c r="BI11" s="587"/>
      <c r="BJ11" s="587"/>
      <c r="BK11" s="587"/>
      <c r="BL11" s="587"/>
      <c r="BM11" s="587"/>
      <c r="BN11" s="588"/>
      <c r="BO11" s="639">
        <v>2.8</v>
      </c>
      <c r="BP11" s="639"/>
      <c r="BQ11" s="639"/>
      <c r="BR11" s="639"/>
      <c r="BS11" s="592" t="s">
        <v>111</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782796</v>
      </c>
      <c r="CS11" s="587"/>
      <c r="CT11" s="587"/>
      <c r="CU11" s="587"/>
      <c r="CV11" s="587"/>
      <c r="CW11" s="587"/>
      <c r="CX11" s="587"/>
      <c r="CY11" s="588"/>
      <c r="CZ11" s="639">
        <v>5</v>
      </c>
      <c r="DA11" s="639"/>
      <c r="DB11" s="639"/>
      <c r="DC11" s="639"/>
      <c r="DD11" s="592">
        <v>231907</v>
      </c>
      <c r="DE11" s="587"/>
      <c r="DF11" s="587"/>
      <c r="DG11" s="587"/>
      <c r="DH11" s="587"/>
      <c r="DI11" s="587"/>
      <c r="DJ11" s="587"/>
      <c r="DK11" s="587"/>
      <c r="DL11" s="587"/>
      <c r="DM11" s="587"/>
      <c r="DN11" s="587"/>
      <c r="DO11" s="587"/>
      <c r="DP11" s="588"/>
      <c r="DQ11" s="592">
        <v>444926</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1261030</v>
      </c>
      <c r="BH12" s="587"/>
      <c r="BI12" s="587"/>
      <c r="BJ12" s="587"/>
      <c r="BK12" s="587"/>
      <c r="BL12" s="587"/>
      <c r="BM12" s="587"/>
      <c r="BN12" s="588"/>
      <c r="BO12" s="639">
        <v>47.5</v>
      </c>
      <c r="BP12" s="639"/>
      <c r="BQ12" s="639"/>
      <c r="BR12" s="639"/>
      <c r="BS12" s="592" t="s">
        <v>111</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164453</v>
      </c>
      <c r="CS12" s="587"/>
      <c r="CT12" s="587"/>
      <c r="CU12" s="587"/>
      <c r="CV12" s="587"/>
      <c r="CW12" s="587"/>
      <c r="CX12" s="587"/>
      <c r="CY12" s="588"/>
      <c r="CZ12" s="639">
        <v>1</v>
      </c>
      <c r="DA12" s="639"/>
      <c r="DB12" s="639"/>
      <c r="DC12" s="639"/>
      <c r="DD12" s="592">
        <v>882</v>
      </c>
      <c r="DE12" s="587"/>
      <c r="DF12" s="587"/>
      <c r="DG12" s="587"/>
      <c r="DH12" s="587"/>
      <c r="DI12" s="587"/>
      <c r="DJ12" s="587"/>
      <c r="DK12" s="587"/>
      <c r="DL12" s="587"/>
      <c r="DM12" s="587"/>
      <c r="DN12" s="587"/>
      <c r="DO12" s="587"/>
      <c r="DP12" s="588"/>
      <c r="DQ12" s="592">
        <v>158262</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28401</v>
      </c>
      <c r="S13" s="587"/>
      <c r="T13" s="587"/>
      <c r="U13" s="587"/>
      <c r="V13" s="587"/>
      <c r="W13" s="587"/>
      <c r="X13" s="587"/>
      <c r="Y13" s="588"/>
      <c r="Z13" s="639">
        <v>0.2</v>
      </c>
      <c r="AA13" s="639"/>
      <c r="AB13" s="639"/>
      <c r="AC13" s="639"/>
      <c r="AD13" s="640">
        <v>28401</v>
      </c>
      <c r="AE13" s="640"/>
      <c r="AF13" s="640"/>
      <c r="AG13" s="640"/>
      <c r="AH13" s="640"/>
      <c r="AI13" s="640"/>
      <c r="AJ13" s="640"/>
      <c r="AK13" s="640"/>
      <c r="AL13" s="609">
        <v>0.3</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1249238</v>
      </c>
      <c r="BH13" s="587"/>
      <c r="BI13" s="587"/>
      <c r="BJ13" s="587"/>
      <c r="BK13" s="587"/>
      <c r="BL13" s="587"/>
      <c r="BM13" s="587"/>
      <c r="BN13" s="588"/>
      <c r="BO13" s="639">
        <v>47</v>
      </c>
      <c r="BP13" s="639"/>
      <c r="BQ13" s="639"/>
      <c r="BR13" s="639"/>
      <c r="BS13" s="592" t="s">
        <v>111</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1939149</v>
      </c>
      <c r="CS13" s="587"/>
      <c r="CT13" s="587"/>
      <c r="CU13" s="587"/>
      <c r="CV13" s="587"/>
      <c r="CW13" s="587"/>
      <c r="CX13" s="587"/>
      <c r="CY13" s="588"/>
      <c r="CZ13" s="639">
        <v>12.3</v>
      </c>
      <c r="DA13" s="639"/>
      <c r="DB13" s="639"/>
      <c r="DC13" s="639"/>
      <c r="DD13" s="592">
        <v>587361</v>
      </c>
      <c r="DE13" s="587"/>
      <c r="DF13" s="587"/>
      <c r="DG13" s="587"/>
      <c r="DH13" s="587"/>
      <c r="DI13" s="587"/>
      <c r="DJ13" s="587"/>
      <c r="DK13" s="587"/>
      <c r="DL13" s="587"/>
      <c r="DM13" s="587"/>
      <c r="DN13" s="587"/>
      <c r="DO13" s="587"/>
      <c r="DP13" s="588"/>
      <c r="DQ13" s="592">
        <v>1368970</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63713</v>
      </c>
      <c r="BH14" s="587"/>
      <c r="BI14" s="587"/>
      <c r="BJ14" s="587"/>
      <c r="BK14" s="587"/>
      <c r="BL14" s="587"/>
      <c r="BM14" s="587"/>
      <c r="BN14" s="588"/>
      <c r="BO14" s="639">
        <v>2.4</v>
      </c>
      <c r="BP14" s="639"/>
      <c r="BQ14" s="639"/>
      <c r="BR14" s="639"/>
      <c r="BS14" s="592" t="s">
        <v>111</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610737</v>
      </c>
      <c r="CS14" s="587"/>
      <c r="CT14" s="587"/>
      <c r="CU14" s="587"/>
      <c r="CV14" s="587"/>
      <c r="CW14" s="587"/>
      <c r="CX14" s="587"/>
      <c r="CY14" s="588"/>
      <c r="CZ14" s="639">
        <v>3.9</v>
      </c>
      <c r="DA14" s="639"/>
      <c r="DB14" s="639"/>
      <c r="DC14" s="639"/>
      <c r="DD14" s="592">
        <v>39803</v>
      </c>
      <c r="DE14" s="587"/>
      <c r="DF14" s="587"/>
      <c r="DG14" s="587"/>
      <c r="DH14" s="587"/>
      <c r="DI14" s="587"/>
      <c r="DJ14" s="587"/>
      <c r="DK14" s="587"/>
      <c r="DL14" s="587"/>
      <c r="DM14" s="587"/>
      <c r="DN14" s="587"/>
      <c r="DO14" s="587"/>
      <c r="DP14" s="588"/>
      <c r="DQ14" s="592">
        <v>593498</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8301</v>
      </c>
      <c r="S15" s="587"/>
      <c r="T15" s="587"/>
      <c r="U15" s="587"/>
      <c r="V15" s="587"/>
      <c r="W15" s="587"/>
      <c r="X15" s="587"/>
      <c r="Y15" s="588"/>
      <c r="Z15" s="639">
        <v>0.1</v>
      </c>
      <c r="AA15" s="639"/>
      <c r="AB15" s="639"/>
      <c r="AC15" s="639"/>
      <c r="AD15" s="640">
        <v>8301</v>
      </c>
      <c r="AE15" s="640"/>
      <c r="AF15" s="640"/>
      <c r="AG15" s="640"/>
      <c r="AH15" s="640"/>
      <c r="AI15" s="640"/>
      <c r="AJ15" s="640"/>
      <c r="AK15" s="640"/>
      <c r="AL15" s="609">
        <v>0.1</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186205</v>
      </c>
      <c r="BH15" s="587"/>
      <c r="BI15" s="587"/>
      <c r="BJ15" s="587"/>
      <c r="BK15" s="587"/>
      <c r="BL15" s="587"/>
      <c r="BM15" s="587"/>
      <c r="BN15" s="588"/>
      <c r="BO15" s="639">
        <v>7</v>
      </c>
      <c r="BP15" s="639"/>
      <c r="BQ15" s="639"/>
      <c r="BR15" s="639"/>
      <c r="BS15" s="592" t="s">
        <v>111</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1880678</v>
      </c>
      <c r="CS15" s="587"/>
      <c r="CT15" s="587"/>
      <c r="CU15" s="587"/>
      <c r="CV15" s="587"/>
      <c r="CW15" s="587"/>
      <c r="CX15" s="587"/>
      <c r="CY15" s="588"/>
      <c r="CZ15" s="639">
        <v>11.9</v>
      </c>
      <c r="DA15" s="639"/>
      <c r="DB15" s="639"/>
      <c r="DC15" s="639"/>
      <c r="DD15" s="592">
        <v>1024697</v>
      </c>
      <c r="DE15" s="587"/>
      <c r="DF15" s="587"/>
      <c r="DG15" s="587"/>
      <c r="DH15" s="587"/>
      <c r="DI15" s="587"/>
      <c r="DJ15" s="587"/>
      <c r="DK15" s="587"/>
      <c r="DL15" s="587"/>
      <c r="DM15" s="587"/>
      <c r="DN15" s="587"/>
      <c r="DO15" s="587"/>
      <c r="DP15" s="588"/>
      <c r="DQ15" s="592">
        <v>952222</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7006130</v>
      </c>
      <c r="S16" s="587"/>
      <c r="T16" s="587"/>
      <c r="U16" s="587"/>
      <c r="V16" s="587"/>
      <c r="W16" s="587"/>
      <c r="X16" s="587"/>
      <c r="Y16" s="588"/>
      <c r="Z16" s="639">
        <v>42.7</v>
      </c>
      <c r="AA16" s="639"/>
      <c r="AB16" s="639"/>
      <c r="AC16" s="639"/>
      <c r="AD16" s="640">
        <v>6343549</v>
      </c>
      <c r="AE16" s="640"/>
      <c r="AF16" s="640"/>
      <c r="AG16" s="640"/>
      <c r="AH16" s="640"/>
      <c r="AI16" s="640"/>
      <c r="AJ16" s="640"/>
      <c r="AK16" s="640"/>
      <c r="AL16" s="609">
        <v>65.7</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19945</v>
      </c>
      <c r="CS16" s="587"/>
      <c r="CT16" s="587"/>
      <c r="CU16" s="587"/>
      <c r="CV16" s="587"/>
      <c r="CW16" s="587"/>
      <c r="CX16" s="587"/>
      <c r="CY16" s="588"/>
      <c r="CZ16" s="639">
        <v>0.1</v>
      </c>
      <c r="DA16" s="639"/>
      <c r="DB16" s="639"/>
      <c r="DC16" s="639"/>
      <c r="DD16" s="592" t="s">
        <v>111</v>
      </c>
      <c r="DE16" s="587"/>
      <c r="DF16" s="587"/>
      <c r="DG16" s="587"/>
      <c r="DH16" s="587"/>
      <c r="DI16" s="587"/>
      <c r="DJ16" s="587"/>
      <c r="DK16" s="587"/>
      <c r="DL16" s="587"/>
      <c r="DM16" s="587"/>
      <c r="DN16" s="587"/>
      <c r="DO16" s="587"/>
      <c r="DP16" s="588"/>
      <c r="DQ16" s="592">
        <v>17935</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6343549</v>
      </c>
      <c r="S17" s="587"/>
      <c r="T17" s="587"/>
      <c r="U17" s="587"/>
      <c r="V17" s="587"/>
      <c r="W17" s="587"/>
      <c r="X17" s="587"/>
      <c r="Y17" s="588"/>
      <c r="Z17" s="639">
        <v>38.700000000000003</v>
      </c>
      <c r="AA17" s="639"/>
      <c r="AB17" s="639"/>
      <c r="AC17" s="639"/>
      <c r="AD17" s="640">
        <v>6343549</v>
      </c>
      <c r="AE17" s="640"/>
      <c r="AF17" s="640"/>
      <c r="AG17" s="640"/>
      <c r="AH17" s="640"/>
      <c r="AI17" s="640"/>
      <c r="AJ17" s="640"/>
      <c r="AK17" s="640"/>
      <c r="AL17" s="609">
        <v>65.7</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1989792</v>
      </c>
      <c r="CS17" s="587"/>
      <c r="CT17" s="587"/>
      <c r="CU17" s="587"/>
      <c r="CV17" s="587"/>
      <c r="CW17" s="587"/>
      <c r="CX17" s="587"/>
      <c r="CY17" s="588"/>
      <c r="CZ17" s="639">
        <v>12.6</v>
      </c>
      <c r="DA17" s="639"/>
      <c r="DB17" s="639"/>
      <c r="DC17" s="639"/>
      <c r="DD17" s="592" t="s">
        <v>111</v>
      </c>
      <c r="DE17" s="587"/>
      <c r="DF17" s="587"/>
      <c r="DG17" s="587"/>
      <c r="DH17" s="587"/>
      <c r="DI17" s="587"/>
      <c r="DJ17" s="587"/>
      <c r="DK17" s="587"/>
      <c r="DL17" s="587"/>
      <c r="DM17" s="587"/>
      <c r="DN17" s="587"/>
      <c r="DO17" s="587"/>
      <c r="DP17" s="588"/>
      <c r="DQ17" s="592">
        <v>1902822</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662567</v>
      </c>
      <c r="S18" s="587"/>
      <c r="T18" s="587"/>
      <c r="U18" s="587"/>
      <c r="V18" s="587"/>
      <c r="W18" s="587"/>
      <c r="X18" s="587"/>
      <c r="Y18" s="588"/>
      <c r="Z18" s="639">
        <v>4</v>
      </c>
      <c r="AA18" s="639"/>
      <c r="AB18" s="639"/>
      <c r="AC18" s="639"/>
      <c r="AD18" s="640" t="s">
        <v>111</v>
      </c>
      <c r="AE18" s="640"/>
      <c r="AF18" s="640"/>
      <c r="AG18" s="640"/>
      <c r="AH18" s="640"/>
      <c r="AI18" s="640"/>
      <c r="AJ18" s="640"/>
      <c r="AK18" s="640"/>
      <c r="AL18" s="609" t="s">
        <v>111</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v>69937</v>
      </c>
      <c r="CS18" s="587"/>
      <c r="CT18" s="587"/>
      <c r="CU18" s="587"/>
      <c r="CV18" s="587"/>
      <c r="CW18" s="587"/>
      <c r="CX18" s="587"/>
      <c r="CY18" s="588"/>
      <c r="CZ18" s="639">
        <v>0.4</v>
      </c>
      <c r="DA18" s="639"/>
      <c r="DB18" s="639"/>
      <c r="DC18" s="639"/>
      <c r="DD18" s="592" t="s">
        <v>111</v>
      </c>
      <c r="DE18" s="587"/>
      <c r="DF18" s="587"/>
      <c r="DG18" s="587"/>
      <c r="DH18" s="587"/>
      <c r="DI18" s="587"/>
      <c r="DJ18" s="587"/>
      <c r="DK18" s="587"/>
      <c r="DL18" s="587"/>
      <c r="DM18" s="587"/>
      <c r="DN18" s="587"/>
      <c r="DO18" s="587"/>
      <c r="DP18" s="588"/>
      <c r="DQ18" s="592">
        <v>69937</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v>14</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5756</v>
      </c>
      <c r="BH19" s="587"/>
      <c r="BI19" s="587"/>
      <c r="BJ19" s="587"/>
      <c r="BK19" s="587"/>
      <c r="BL19" s="587"/>
      <c r="BM19" s="587"/>
      <c r="BN19" s="588"/>
      <c r="BO19" s="639">
        <v>0.2</v>
      </c>
      <c r="BP19" s="639"/>
      <c r="BQ19" s="639"/>
      <c r="BR19" s="639"/>
      <c r="BS19" s="592" t="s">
        <v>111</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10067692</v>
      </c>
      <c r="S20" s="587"/>
      <c r="T20" s="587"/>
      <c r="U20" s="587"/>
      <c r="V20" s="587"/>
      <c r="W20" s="587"/>
      <c r="X20" s="587"/>
      <c r="Y20" s="588"/>
      <c r="Z20" s="639">
        <v>61.4</v>
      </c>
      <c r="AA20" s="639"/>
      <c r="AB20" s="639"/>
      <c r="AC20" s="639"/>
      <c r="AD20" s="640">
        <v>9405111</v>
      </c>
      <c r="AE20" s="640"/>
      <c r="AF20" s="640"/>
      <c r="AG20" s="640"/>
      <c r="AH20" s="640"/>
      <c r="AI20" s="640"/>
      <c r="AJ20" s="640"/>
      <c r="AK20" s="640"/>
      <c r="AL20" s="609">
        <v>97.4</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5756</v>
      </c>
      <c r="BH20" s="587"/>
      <c r="BI20" s="587"/>
      <c r="BJ20" s="587"/>
      <c r="BK20" s="587"/>
      <c r="BL20" s="587"/>
      <c r="BM20" s="587"/>
      <c r="BN20" s="588"/>
      <c r="BO20" s="639">
        <v>0.2</v>
      </c>
      <c r="BP20" s="639"/>
      <c r="BQ20" s="639"/>
      <c r="BR20" s="639"/>
      <c r="BS20" s="592" t="s">
        <v>111</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15805923</v>
      </c>
      <c r="CS20" s="587"/>
      <c r="CT20" s="587"/>
      <c r="CU20" s="587"/>
      <c r="CV20" s="587"/>
      <c r="CW20" s="587"/>
      <c r="CX20" s="587"/>
      <c r="CY20" s="588"/>
      <c r="CZ20" s="639">
        <v>100</v>
      </c>
      <c r="DA20" s="639"/>
      <c r="DB20" s="639"/>
      <c r="DC20" s="639"/>
      <c r="DD20" s="592">
        <v>2675872</v>
      </c>
      <c r="DE20" s="587"/>
      <c r="DF20" s="587"/>
      <c r="DG20" s="587"/>
      <c r="DH20" s="587"/>
      <c r="DI20" s="587"/>
      <c r="DJ20" s="587"/>
      <c r="DK20" s="587"/>
      <c r="DL20" s="587"/>
      <c r="DM20" s="587"/>
      <c r="DN20" s="587"/>
      <c r="DO20" s="587"/>
      <c r="DP20" s="588"/>
      <c r="DQ20" s="592">
        <v>11269178</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1923</v>
      </c>
      <c r="S21" s="587"/>
      <c r="T21" s="587"/>
      <c r="U21" s="587"/>
      <c r="V21" s="587"/>
      <c r="W21" s="587"/>
      <c r="X21" s="587"/>
      <c r="Y21" s="588"/>
      <c r="Z21" s="639">
        <v>0</v>
      </c>
      <c r="AA21" s="639"/>
      <c r="AB21" s="639"/>
      <c r="AC21" s="639"/>
      <c r="AD21" s="640">
        <v>1923</v>
      </c>
      <c r="AE21" s="640"/>
      <c r="AF21" s="640"/>
      <c r="AG21" s="640"/>
      <c r="AH21" s="640"/>
      <c r="AI21" s="640"/>
      <c r="AJ21" s="640"/>
      <c r="AK21" s="640"/>
      <c r="AL21" s="609">
        <v>0</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v>5756</v>
      </c>
      <c r="BH21" s="587"/>
      <c r="BI21" s="587"/>
      <c r="BJ21" s="587"/>
      <c r="BK21" s="587"/>
      <c r="BL21" s="587"/>
      <c r="BM21" s="587"/>
      <c r="BN21" s="588"/>
      <c r="BO21" s="639">
        <v>0.2</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13601</v>
      </c>
      <c r="S22" s="587"/>
      <c r="T22" s="587"/>
      <c r="U22" s="587"/>
      <c r="V22" s="587"/>
      <c r="W22" s="587"/>
      <c r="X22" s="587"/>
      <c r="Y22" s="588"/>
      <c r="Z22" s="639">
        <v>0.1</v>
      </c>
      <c r="AA22" s="639"/>
      <c r="AB22" s="639"/>
      <c r="AC22" s="639"/>
      <c r="AD22" s="640" t="s">
        <v>111</v>
      </c>
      <c r="AE22" s="640"/>
      <c r="AF22" s="640"/>
      <c r="AG22" s="640"/>
      <c r="AH22" s="640"/>
      <c r="AI22" s="640"/>
      <c r="AJ22" s="640"/>
      <c r="AK22" s="640"/>
      <c r="AL22" s="609" t="s">
        <v>111</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279397</v>
      </c>
      <c r="S23" s="587"/>
      <c r="T23" s="587"/>
      <c r="U23" s="587"/>
      <c r="V23" s="587"/>
      <c r="W23" s="587"/>
      <c r="X23" s="587"/>
      <c r="Y23" s="588"/>
      <c r="Z23" s="639">
        <v>1.7</v>
      </c>
      <c r="AA23" s="639"/>
      <c r="AB23" s="639"/>
      <c r="AC23" s="639"/>
      <c r="AD23" s="640" t="s">
        <v>111</v>
      </c>
      <c r="AE23" s="640"/>
      <c r="AF23" s="640"/>
      <c r="AG23" s="640"/>
      <c r="AH23" s="640"/>
      <c r="AI23" s="640"/>
      <c r="AJ23" s="640"/>
      <c r="AK23" s="640"/>
      <c r="AL23" s="609" t="s">
        <v>111</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83955</v>
      </c>
      <c r="S24" s="587"/>
      <c r="T24" s="587"/>
      <c r="U24" s="587"/>
      <c r="V24" s="587"/>
      <c r="W24" s="587"/>
      <c r="X24" s="587"/>
      <c r="Y24" s="588"/>
      <c r="Z24" s="639">
        <v>0.5</v>
      </c>
      <c r="AA24" s="639"/>
      <c r="AB24" s="639"/>
      <c r="AC24" s="639"/>
      <c r="AD24" s="640" t="s">
        <v>111</v>
      </c>
      <c r="AE24" s="640"/>
      <c r="AF24" s="640"/>
      <c r="AG24" s="640"/>
      <c r="AH24" s="640"/>
      <c r="AI24" s="640"/>
      <c r="AJ24" s="640"/>
      <c r="AK24" s="640"/>
      <c r="AL24" s="609" t="s">
        <v>111</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6888008</v>
      </c>
      <c r="CS24" s="637"/>
      <c r="CT24" s="637"/>
      <c r="CU24" s="637"/>
      <c r="CV24" s="637"/>
      <c r="CW24" s="637"/>
      <c r="CX24" s="637"/>
      <c r="CY24" s="684"/>
      <c r="CZ24" s="688">
        <v>43.6</v>
      </c>
      <c r="DA24" s="689"/>
      <c r="DB24" s="689"/>
      <c r="DC24" s="690"/>
      <c r="DD24" s="683">
        <v>5310784</v>
      </c>
      <c r="DE24" s="637"/>
      <c r="DF24" s="637"/>
      <c r="DG24" s="637"/>
      <c r="DH24" s="637"/>
      <c r="DI24" s="637"/>
      <c r="DJ24" s="637"/>
      <c r="DK24" s="684"/>
      <c r="DL24" s="683">
        <v>5301681</v>
      </c>
      <c r="DM24" s="637"/>
      <c r="DN24" s="637"/>
      <c r="DO24" s="637"/>
      <c r="DP24" s="637"/>
      <c r="DQ24" s="637"/>
      <c r="DR24" s="637"/>
      <c r="DS24" s="637"/>
      <c r="DT24" s="637"/>
      <c r="DU24" s="637"/>
      <c r="DV24" s="684"/>
      <c r="DW24" s="685">
        <v>51.6</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1643236</v>
      </c>
      <c r="S25" s="587"/>
      <c r="T25" s="587"/>
      <c r="U25" s="587"/>
      <c r="V25" s="587"/>
      <c r="W25" s="587"/>
      <c r="X25" s="587"/>
      <c r="Y25" s="588"/>
      <c r="Z25" s="639">
        <v>10</v>
      </c>
      <c r="AA25" s="639"/>
      <c r="AB25" s="639"/>
      <c r="AC25" s="639"/>
      <c r="AD25" s="640" t="s">
        <v>111</v>
      </c>
      <c r="AE25" s="640"/>
      <c r="AF25" s="640"/>
      <c r="AG25" s="640"/>
      <c r="AH25" s="640"/>
      <c r="AI25" s="640"/>
      <c r="AJ25" s="640"/>
      <c r="AK25" s="640"/>
      <c r="AL25" s="609" t="s">
        <v>111</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3185121</v>
      </c>
      <c r="CS25" s="605"/>
      <c r="CT25" s="605"/>
      <c r="CU25" s="605"/>
      <c r="CV25" s="605"/>
      <c r="CW25" s="605"/>
      <c r="CX25" s="605"/>
      <c r="CY25" s="606"/>
      <c r="CZ25" s="589">
        <v>20.2</v>
      </c>
      <c r="DA25" s="607"/>
      <c r="DB25" s="607"/>
      <c r="DC25" s="608"/>
      <c r="DD25" s="592">
        <v>2883754</v>
      </c>
      <c r="DE25" s="605"/>
      <c r="DF25" s="605"/>
      <c r="DG25" s="605"/>
      <c r="DH25" s="605"/>
      <c r="DI25" s="605"/>
      <c r="DJ25" s="605"/>
      <c r="DK25" s="606"/>
      <c r="DL25" s="592">
        <v>2874651</v>
      </c>
      <c r="DM25" s="605"/>
      <c r="DN25" s="605"/>
      <c r="DO25" s="605"/>
      <c r="DP25" s="605"/>
      <c r="DQ25" s="605"/>
      <c r="DR25" s="605"/>
      <c r="DS25" s="605"/>
      <c r="DT25" s="605"/>
      <c r="DU25" s="605"/>
      <c r="DV25" s="606"/>
      <c r="DW25" s="609">
        <v>28</v>
      </c>
      <c r="DX25" s="610"/>
      <c r="DY25" s="610"/>
      <c r="DZ25" s="610"/>
      <c r="EA25" s="610"/>
      <c r="EB25" s="610"/>
      <c r="EC25" s="611"/>
    </row>
    <row r="26" spans="2:133" ht="11.25" customHeight="1" x14ac:dyDescent="0.15">
      <c r="B26" s="677" t="s">
        <v>276</v>
      </c>
      <c r="C26" s="678"/>
      <c r="D26" s="678"/>
      <c r="E26" s="678"/>
      <c r="F26" s="678"/>
      <c r="G26" s="678"/>
      <c r="H26" s="678"/>
      <c r="I26" s="678"/>
      <c r="J26" s="678"/>
      <c r="K26" s="678"/>
      <c r="L26" s="678"/>
      <c r="M26" s="678"/>
      <c r="N26" s="678"/>
      <c r="O26" s="678"/>
      <c r="P26" s="678"/>
      <c r="Q26" s="679"/>
      <c r="R26" s="586">
        <v>218414</v>
      </c>
      <c r="S26" s="587"/>
      <c r="T26" s="587"/>
      <c r="U26" s="587"/>
      <c r="V26" s="587"/>
      <c r="W26" s="587"/>
      <c r="X26" s="587"/>
      <c r="Y26" s="588"/>
      <c r="Z26" s="639">
        <v>1.3</v>
      </c>
      <c r="AA26" s="639"/>
      <c r="AB26" s="639"/>
      <c r="AC26" s="639"/>
      <c r="AD26" s="640">
        <v>218414</v>
      </c>
      <c r="AE26" s="640"/>
      <c r="AF26" s="640"/>
      <c r="AG26" s="640"/>
      <c r="AH26" s="640"/>
      <c r="AI26" s="640"/>
      <c r="AJ26" s="640"/>
      <c r="AK26" s="640"/>
      <c r="AL26" s="609">
        <v>2.2999999999999998</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1937192</v>
      </c>
      <c r="CS26" s="587"/>
      <c r="CT26" s="587"/>
      <c r="CU26" s="587"/>
      <c r="CV26" s="587"/>
      <c r="CW26" s="587"/>
      <c r="CX26" s="587"/>
      <c r="CY26" s="588"/>
      <c r="CZ26" s="589">
        <v>12.3</v>
      </c>
      <c r="DA26" s="607"/>
      <c r="DB26" s="607"/>
      <c r="DC26" s="608"/>
      <c r="DD26" s="592">
        <v>1708938</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951331</v>
      </c>
      <c r="S27" s="587"/>
      <c r="T27" s="587"/>
      <c r="U27" s="587"/>
      <c r="V27" s="587"/>
      <c r="W27" s="587"/>
      <c r="X27" s="587"/>
      <c r="Y27" s="588"/>
      <c r="Z27" s="639">
        <v>5.8</v>
      </c>
      <c r="AA27" s="639"/>
      <c r="AB27" s="639"/>
      <c r="AC27" s="639"/>
      <c r="AD27" s="640" t="s">
        <v>111</v>
      </c>
      <c r="AE27" s="640"/>
      <c r="AF27" s="640"/>
      <c r="AG27" s="640"/>
      <c r="AH27" s="640"/>
      <c r="AI27" s="640"/>
      <c r="AJ27" s="640"/>
      <c r="AK27" s="640"/>
      <c r="AL27" s="609" t="s">
        <v>111</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2657233</v>
      </c>
      <c r="BH27" s="587"/>
      <c r="BI27" s="587"/>
      <c r="BJ27" s="587"/>
      <c r="BK27" s="587"/>
      <c r="BL27" s="587"/>
      <c r="BM27" s="587"/>
      <c r="BN27" s="588"/>
      <c r="BO27" s="639">
        <v>100</v>
      </c>
      <c r="BP27" s="639"/>
      <c r="BQ27" s="639"/>
      <c r="BR27" s="639"/>
      <c r="BS27" s="592" t="s">
        <v>111</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1713095</v>
      </c>
      <c r="CS27" s="605"/>
      <c r="CT27" s="605"/>
      <c r="CU27" s="605"/>
      <c r="CV27" s="605"/>
      <c r="CW27" s="605"/>
      <c r="CX27" s="605"/>
      <c r="CY27" s="606"/>
      <c r="CZ27" s="589">
        <v>10.8</v>
      </c>
      <c r="DA27" s="607"/>
      <c r="DB27" s="607"/>
      <c r="DC27" s="608"/>
      <c r="DD27" s="592">
        <v>524208</v>
      </c>
      <c r="DE27" s="605"/>
      <c r="DF27" s="605"/>
      <c r="DG27" s="605"/>
      <c r="DH27" s="605"/>
      <c r="DI27" s="605"/>
      <c r="DJ27" s="605"/>
      <c r="DK27" s="606"/>
      <c r="DL27" s="592">
        <v>524208</v>
      </c>
      <c r="DM27" s="605"/>
      <c r="DN27" s="605"/>
      <c r="DO27" s="605"/>
      <c r="DP27" s="605"/>
      <c r="DQ27" s="605"/>
      <c r="DR27" s="605"/>
      <c r="DS27" s="605"/>
      <c r="DT27" s="605"/>
      <c r="DU27" s="605"/>
      <c r="DV27" s="606"/>
      <c r="DW27" s="609">
        <v>5.0999999999999996</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88553</v>
      </c>
      <c r="S28" s="587"/>
      <c r="T28" s="587"/>
      <c r="U28" s="587"/>
      <c r="V28" s="587"/>
      <c r="W28" s="587"/>
      <c r="X28" s="587"/>
      <c r="Y28" s="588"/>
      <c r="Z28" s="639">
        <v>0.5</v>
      </c>
      <c r="AA28" s="639"/>
      <c r="AB28" s="639"/>
      <c r="AC28" s="639"/>
      <c r="AD28" s="640">
        <v>9107</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1989792</v>
      </c>
      <c r="CS28" s="587"/>
      <c r="CT28" s="587"/>
      <c r="CU28" s="587"/>
      <c r="CV28" s="587"/>
      <c r="CW28" s="587"/>
      <c r="CX28" s="587"/>
      <c r="CY28" s="588"/>
      <c r="CZ28" s="589">
        <v>12.6</v>
      </c>
      <c r="DA28" s="607"/>
      <c r="DB28" s="607"/>
      <c r="DC28" s="608"/>
      <c r="DD28" s="592">
        <v>1902822</v>
      </c>
      <c r="DE28" s="587"/>
      <c r="DF28" s="587"/>
      <c r="DG28" s="587"/>
      <c r="DH28" s="587"/>
      <c r="DI28" s="587"/>
      <c r="DJ28" s="587"/>
      <c r="DK28" s="588"/>
      <c r="DL28" s="592">
        <v>1902822</v>
      </c>
      <c r="DM28" s="587"/>
      <c r="DN28" s="587"/>
      <c r="DO28" s="587"/>
      <c r="DP28" s="587"/>
      <c r="DQ28" s="587"/>
      <c r="DR28" s="587"/>
      <c r="DS28" s="587"/>
      <c r="DT28" s="587"/>
      <c r="DU28" s="587"/>
      <c r="DV28" s="588"/>
      <c r="DW28" s="609">
        <v>18.5</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5022</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58</v>
      </c>
      <c r="CG29" s="620"/>
      <c r="CH29" s="620"/>
      <c r="CI29" s="620"/>
      <c r="CJ29" s="620"/>
      <c r="CK29" s="620"/>
      <c r="CL29" s="620"/>
      <c r="CM29" s="620"/>
      <c r="CN29" s="620"/>
      <c r="CO29" s="620"/>
      <c r="CP29" s="620"/>
      <c r="CQ29" s="621"/>
      <c r="CR29" s="586">
        <v>1989779</v>
      </c>
      <c r="CS29" s="605"/>
      <c r="CT29" s="605"/>
      <c r="CU29" s="605"/>
      <c r="CV29" s="605"/>
      <c r="CW29" s="605"/>
      <c r="CX29" s="605"/>
      <c r="CY29" s="606"/>
      <c r="CZ29" s="589">
        <v>12.6</v>
      </c>
      <c r="DA29" s="607"/>
      <c r="DB29" s="607"/>
      <c r="DC29" s="608"/>
      <c r="DD29" s="592">
        <v>1902809</v>
      </c>
      <c r="DE29" s="605"/>
      <c r="DF29" s="605"/>
      <c r="DG29" s="605"/>
      <c r="DH29" s="605"/>
      <c r="DI29" s="605"/>
      <c r="DJ29" s="605"/>
      <c r="DK29" s="606"/>
      <c r="DL29" s="592">
        <v>1902809</v>
      </c>
      <c r="DM29" s="605"/>
      <c r="DN29" s="605"/>
      <c r="DO29" s="605"/>
      <c r="DP29" s="605"/>
      <c r="DQ29" s="605"/>
      <c r="DR29" s="605"/>
      <c r="DS29" s="605"/>
      <c r="DT29" s="605"/>
      <c r="DU29" s="605"/>
      <c r="DV29" s="606"/>
      <c r="DW29" s="609">
        <v>18.5</v>
      </c>
      <c r="DX29" s="610"/>
      <c r="DY29" s="610"/>
      <c r="DZ29" s="610"/>
      <c r="EA29" s="610"/>
      <c r="EB29" s="610"/>
      <c r="EC29" s="611"/>
    </row>
    <row r="30" spans="2:133" ht="11.25" customHeight="1" x14ac:dyDescent="0.15">
      <c r="B30" s="583" t="s">
        <v>288</v>
      </c>
      <c r="C30" s="584"/>
      <c r="D30" s="584"/>
      <c r="E30" s="584"/>
      <c r="F30" s="584"/>
      <c r="G30" s="584"/>
      <c r="H30" s="584"/>
      <c r="I30" s="584"/>
      <c r="J30" s="584"/>
      <c r="K30" s="584"/>
      <c r="L30" s="584"/>
      <c r="M30" s="584"/>
      <c r="N30" s="584"/>
      <c r="O30" s="584"/>
      <c r="P30" s="584"/>
      <c r="Q30" s="585"/>
      <c r="R30" s="586">
        <v>47087</v>
      </c>
      <c r="S30" s="587"/>
      <c r="T30" s="587"/>
      <c r="U30" s="587"/>
      <c r="V30" s="587"/>
      <c r="W30" s="587"/>
      <c r="X30" s="587"/>
      <c r="Y30" s="588"/>
      <c r="Z30" s="639">
        <v>0.3</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98.6</v>
      </c>
      <c r="BH30" s="653"/>
      <c r="BI30" s="653"/>
      <c r="BJ30" s="653"/>
      <c r="BK30" s="653"/>
      <c r="BL30" s="653"/>
      <c r="BM30" s="654">
        <v>91.4</v>
      </c>
      <c r="BN30" s="653"/>
      <c r="BO30" s="653"/>
      <c r="BP30" s="653"/>
      <c r="BQ30" s="655"/>
      <c r="BR30" s="652">
        <v>98.6</v>
      </c>
      <c r="BS30" s="653"/>
      <c r="BT30" s="653"/>
      <c r="BU30" s="653"/>
      <c r="BV30" s="653"/>
      <c r="BW30" s="653"/>
      <c r="BX30" s="654">
        <v>90.6</v>
      </c>
      <c r="BY30" s="653"/>
      <c r="BZ30" s="653"/>
      <c r="CA30" s="653"/>
      <c r="CB30" s="655"/>
      <c r="CD30" s="658"/>
      <c r="CE30" s="659"/>
      <c r="CF30" s="623" t="s">
        <v>291</v>
      </c>
      <c r="CG30" s="620"/>
      <c r="CH30" s="620"/>
      <c r="CI30" s="620"/>
      <c r="CJ30" s="620"/>
      <c r="CK30" s="620"/>
      <c r="CL30" s="620"/>
      <c r="CM30" s="620"/>
      <c r="CN30" s="620"/>
      <c r="CO30" s="620"/>
      <c r="CP30" s="620"/>
      <c r="CQ30" s="621"/>
      <c r="CR30" s="586">
        <v>1719890</v>
      </c>
      <c r="CS30" s="587"/>
      <c r="CT30" s="587"/>
      <c r="CU30" s="587"/>
      <c r="CV30" s="587"/>
      <c r="CW30" s="587"/>
      <c r="CX30" s="587"/>
      <c r="CY30" s="588"/>
      <c r="CZ30" s="589">
        <v>10.9</v>
      </c>
      <c r="DA30" s="607"/>
      <c r="DB30" s="607"/>
      <c r="DC30" s="608"/>
      <c r="DD30" s="592">
        <v>1646090</v>
      </c>
      <c r="DE30" s="587"/>
      <c r="DF30" s="587"/>
      <c r="DG30" s="587"/>
      <c r="DH30" s="587"/>
      <c r="DI30" s="587"/>
      <c r="DJ30" s="587"/>
      <c r="DK30" s="588"/>
      <c r="DL30" s="592">
        <v>1646090</v>
      </c>
      <c r="DM30" s="587"/>
      <c r="DN30" s="587"/>
      <c r="DO30" s="587"/>
      <c r="DP30" s="587"/>
      <c r="DQ30" s="587"/>
      <c r="DR30" s="587"/>
      <c r="DS30" s="587"/>
      <c r="DT30" s="587"/>
      <c r="DU30" s="587"/>
      <c r="DV30" s="588"/>
      <c r="DW30" s="609">
        <v>16</v>
      </c>
      <c r="DX30" s="610"/>
      <c r="DY30" s="610"/>
      <c r="DZ30" s="610"/>
      <c r="EA30" s="610"/>
      <c r="EB30" s="610"/>
      <c r="EC30" s="611"/>
    </row>
    <row r="31" spans="2:133" ht="11.25" customHeight="1" x14ac:dyDescent="0.15">
      <c r="B31" s="583" t="s">
        <v>292</v>
      </c>
      <c r="C31" s="584"/>
      <c r="D31" s="584"/>
      <c r="E31" s="584"/>
      <c r="F31" s="584"/>
      <c r="G31" s="584"/>
      <c r="H31" s="584"/>
      <c r="I31" s="584"/>
      <c r="J31" s="584"/>
      <c r="K31" s="584"/>
      <c r="L31" s="584"/>
      <c r="M31" s="584"/>
      <c r="N31" s="584"/>
      <c r="O31" s="584"/>
      <c r="P31" s="584"/>
      <c r="Q31" s="585"/>
      <c r="R31" s="586">
        <v>677967</v>
      </c>
      <c r="S31" s="587"/>
      <c r="T31" s="587"/>
      <c r="U31" s="587"/>
      <c r="V31" s="587"/>
      <c r="W31" s="587"/>
      <c r="X31" s="587"/>
      <c r="Y31" s="588"/>
      <c r="Z31" s="639">
        <v>4.0999999999999996</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98.1</v>
      </c>
      <c r="BH31" s="605"/>
      <c r="BI31" s="605"/>
      <c r="BJ31" s="605"/>
      <c r="BK31" s="605"/>
      <c r="BL31" s="605"/>
      <c r="BM31" s="641">
        <v>91.2</v>
      </c>
      <c r="BN31" s="651"/>
      <c r="BO31" s="651"/>
      <c r="BP31" s="651"/>
      <c r="BQ31" s="615"/>
      <c r="BR31" s="650">
        <v>98.5</v>
      </c>
      <c r="BS31" s="605"/>
      <c r="BT31" s="605"/>
      <c r="BU31" s="605"/>
      <c r="BV31" s="605"/>
      <c r="BW31" s="605"/>
      <c r="BX31" s="641">
        <v>91.7</v>
      </c>
      <c r="BY31" s="651"/>
      <c r="BZ31" s="651"/>
      <c r="CA31" s="651"/>
      <c r="CB31" s="615"/>
      <c r="CD31" s="658"/>
      <c r="CE31" s="659"/>
      <c r="CF31" s="623" t="s">
        <v>295</v>
      </c>
      <c r="CG31" s="620"/>
      <c r="CH31" s="620"/>
      <c r="CI31" s="620"/>
      <c r="CJ31" s="620"/>
      <c r="CK31" s="620"/>
      <c r="CL31" s="620"/>
      <c r="CM31" s="620"/>
      <c r="CN31" s="620"/>
      <c r="CO31" s="620"/>
      <c r="CP31" s="620"/>
      <c r="CQ31" s="621"/>
      <c r="CR31" s="586">
        <v>269889</v>
      </c>
      <c r="CS31" s="605"/>
      <c r="CT31" s="605"/>
      <c r="CU31" s="605"/>
      <c r="CV31" s="605"/>
      <c r="CW31" s="605"/>
      <c r="CX31" s="605"/>
      <c r="CY31" s="606"/>
      <c r="CZ31" s="589">
        <v>1.7</v>
      </c>
      <c r="DA31" s="607"/>
      <c r="DB31" s="607"/>
      <c r="DC31" s="608"/>
      <c r="DD31" s="592">
        <v>256719</v>
      </c>
      <c r="DE31" s="605"/>
      <c r="DF31" s="605"/>
      <c r="DG31" s="605"/>
      <c r="DH31" s="605"/>
      <c r="DI31" s="605"/>
      <c r="DJ31" s="605"/>
      <c r="DK31" s="606"/>
      <c r="DL31" s="592">
        <v>256719</v>
      </c>
      <c r="DM31" s="605"/>
      <c r="DN31" s="605"/>
      <c r="DO31" s="605"/>
      <c r="DP31" s="605"/>
      <c r="DQ31" s="605"/>
      <c r="DR31" s="605"/>
      <c r="DS31" s="605"/>
      <c r="DT31" s="605"/>
      <c r="DU31" s="605"/>
      <c r="DV31" s="606"/>
      <c r="DW31" s="609">
        <v>2.5</v>
      </c>
      <c r="DX31" s="610"/>
      <c r="DY31" s="610"/>
      <c r="DZ31" s="610"/>
      <c r="EA31" s="610"/>
      <c r="EB31" s="610"/>
      <c r="EC31" s="611"/>
    </row>
    <row r="32" spans="2:133" ht="11.25" customHeight="1" x14ac:dyDescent="0.15">
      <c r="B32" s="583" t="s">
        <v>296</v>
      </c>
      <c r="C32" s="584"/>
      <c r="D32" s="584"/>
      <c r="E32" s="584"/>
      <c r="F32" s="584"/>
      <c r="G32" s="584"/>
      <c r="H32" s="584"/>
      <c r="I32" s="584"/>
      <c r="J32" s="584"/>
      <c r="K32" s="584"/>
      <c r="L32" s="584"/>
      <c r="M32" s="584"/>
      <c r="N32" s="584"/>
      <c r="O32" s="584"/>
      <c r="P32" s="584"/>
      <c r="Q32" s="585"/>
      <c r="R32" s="586">
        <v>441802</v>
      </c>
      <c r="S32" s="587"/>
      <c r="T32" s="587"/>
      <c r="U32" s="587"/>
      <c r="V32" s="587"/>
      <c r="W32" s="587"/>
      <c r="X32" s="587"/>
      <c r="Y32" s="588"/>
      <c r="Z32" s="639">
        <v>2.7</v>
      </c>
      <c r="AA32" s="639"/>
      <c r="AB32" s="639"/>
      <c r="AC32" s="639"/>
      <c r="AD32" s="640">
        <v>23278</v>
      </c>
      <c r="AE32" s="640"/>
      <c r="AF32" s="640"/>
      <c r="AG32" s="640"/>
      <c r="AH32" s="640"/>
      <c r="AI32" s="640"/>
      <c r="AJ32" s="640"/>
      <c r="AK32" s="640"/>
      <c r="AL32" s="609">
        <v>0.2</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98.7</v>
      </c>
      <c r="BH32" s="571"/>
      <c r="BI32" s="571"/>
      <c r="BJ32" s="571"/>
      <c r="BK32" s="571"/>
      <c r="BL32" s="571"/>
      <c r="BM32" s="634">
        <v>90.3</v>
      </c>
      <c r="BN32" s="571"/>
      <c r="BO32" s="571"/>
      <c r="BP32" s="571"/>
      <c r="BQ32" s="628"/>
      <c r="BR32" s="649">
        <v>98.6</v>
      </c>
      <c r="BS32" s="571"/>
      <c r="BT32" s="571"/>
      <c r="BU32" s="571"/>
      <c r="BV32" s="571"/>
      <c r="BW32" s="571"/>
      <c r="BX32" s="634">
        <v>88.4</v>
      </c>
      <c r="BY32" s="571"/>
      <c r="BZ32" s="571"/>
      <c r="CA32" s="571"/>
      <c r="CB32" s="628"/>
      <c r="CD32" s="660"/>
      <c r="CE32" s="661"/>
      <c r="CF32" s="623" t="s">
        <v>298</v>
      </c>
      <c r="CG32" s="620"/>
      <c r="CH32" s="620"/>
      <c r="CI32" s="620"/>
      <c r="CJ32" s="620"/>
      <c r="CK32" s="620"/>
      <c r="CL32" s="620"/>
      <c r="CM32" s="620"/>
      <c r="CN32" s="620"/>
      <c r="CO32" s="620"/>
      <c r="CP32" s="620"/>
      <c r="CQ32" s="621"/>
      <c r="CR32" s="586">
        <v>13</v>
      </c>
      <c r="CS32" s="587"/>
      <c r="CT32" s="587"/>
      <c r="CU32" s="587"/>
      <c r="CV32" s="587"/>
      <c r="CW32" s="587"/>
      <c r="CX32" s="587"/>
      <c r="CY32" s="588"/>
      <c r="CZ32" s="589">
        <v>0</v>
      </c>
      <c r="DA32" s="607"/>
      <c r="DB32" s="607"/>
      <c r="DC32" s="608"/>
      <c r="DD32" s="592">
        <v>13</v>
      </c>
      <c r="DE32" s="587"/>
      <c r="DF32" s="587"/>
      <c r="DG32" s="587"/>
      <c r="DH32" s="587"/>
      <c r="DI32" s="587"/>
      <c r="DJ32" s="587"/>
      <c r="DK32" s="588"/>
      <c r="DL32" s="592">
        <v>13</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299</v>
      </c>
      <c r="C33" s="584"/>
      <c r="D33" s="584"/>
      <c r="E33" s="584"/>
      <c r="F33" s="584"/>
      <c r="G33" s="584"/>
      <c r="H33" s="584"/>
      <c r="I33" s="584"/>
      <c r="J33" s="584"/>
      <c r="K33" s="584"/>
      <c r="L33" s="584"/>
      <c r="M33" s="584"/>
      <c r="N33" s="584"/>
      <c r="O33" s="584"/>
      <c r="P33" s="584"/>
      <c r="Q33" s="585"/>
      <c r="R33" s="586">
        <v>1887900</v>
      </c>
      <c r="S33" s="587"/>
      <c r="T33" s="587"/>
      <c r="U33" s="587"/>
      <c r="V33" s="587"/>
      <c r="W33" s="587"/>
      <c r="X33" s="587"/>
      <c r="Y33" s="588"/>
      <c r="Z33" s="639">
        <v>11.5</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6222098</v>
      </c>
      <c r="CS33" s="605"/>
      <c r="CT33" s="605"/>
      <c r="CU33" s="605"/>
      <c r="CV33" s="605"/>
      <c r="CW33" s="605"/>
      <c r="CX33" s="605"/>
      <c r="CY33" s="606"/>
      <c r="CZ33" s="589">
        <v>39.4</v>
      </c>
      <c r="DA33" s="607"/>
      <c r="DB33" s="607"/>
      <c r="DC33" s="608"/>
      <c r="DD33" s="592">
        <v>5271094</v>
      </c>
      <c r="DE33" s="605"/>
      <c r="DF33" s="605"/>
      <c r="DG33" s="605"/>
      <c r="DH33" s="605"/>
      <c r="DI33" s="605"/>
      <c r="DJ33" s="605"/>
      <c r="DK33" s="606"/>
      <c r="DL33" s="592">
        <v>3861020</v>
      </c>
      <c r="DM33" s="605"/>
      <c r="DN33" s="605"/>
      <c r="DO33" s="605"/>
      <c r="DP33" s="605"/>
      <c r="DQ33" s="605"/>
      <c r="DR33" s="605"/>
      <c r="DS33" s="605"/>
      <c r="DT33" s="605"/>
      <c r="DU33" s="605"/>
      <c r="DV33" s="606"/>
      <c r="DW33" s="609">
        <v>37.6</v>
      </c>
      <c r="DX33" s="610"/>
      <c r="DY33" s="610"/>
      <c r="DZ33" s="610"/>
      <c r="EA33" s="610"/>
      <c r="EB33" s="610"/>
      <c r="EC33" s="611"/>
    </row>
    <row r="34" spans="2:133" ht="11.25" customHeight="1" x14ac:dyDescent="0.15">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1702113</v>
      </c>
      <c r="CS34" s="587"/>
      <c r="CT34" s="587"/>
      <c r="CU34" s="587"/>
      <c r="CV34" s="587"/>
      <c r="CW34" s="587"/>
      <c r="CX34" s="587"/>
      <c r="CY34" s="588"/>
      <c r="CZ34" s="589">
        <v>10.8</v>
      </c>
      <c r="DA34" s="607"/>
      <c r="DB34" s="607"/>
      <c r="DC34" s="608"/>
      <c r="DD34" s="592">
        <v>1336171</v>
      </c>
      <c r="DE34" s="587"/>
      <c r="DF34" s="587"/>
      <c r="DG34" s="587"/>
      <c r="DH34" s="587"/>
      <c r="DI34" s="587"/>
      <c r="DJ34" s="587"/>
      <c r="DK34" s="588"/>
      <c r="DL34" s="592">
        <v>1286856</v>
      </c>
      <c r="DM34" s="587"/>
      <c r="DN34" s="587"/>
      <c r="DO34" s="587"/>
      <c r="DP34" s="587"/>
      <c r="DQ34" s="587"/>
      <c r="DR34" s="587"/>
      <c r="DS34" s="587"/>
      <c r="DT34" s="587"/>
      <c r="DU34" s="587"/>
      <c r="DV34" s="588"/>
      <c r="DW34" s="609">
        <v>12.5</v>
      </c>
      <c r="DX34" s="610"/>
      <c r="DY34" s="610"/>
      <c r="DZ34" s="610"/>
      <c r="EA34" s="610"/>
      <c r="EB34" s="610"/>
      <c r="EC34" s="611"/>
    </row>
    <row r="35" spans="2:133" ht="11.25" customHeight="1" x14ac:dyDescent="0.15">
      <c r="B35" s="583" t="s">
        <v>305</v>
      </c>
      <c r="C35" s="584"/>
      <c r="D35" s="584"/>
      <c r="E35" s="584"/>
      <c r="F35" s="584"/>
      <c r="G35" s="584"/>
      <c r="H35" s="584"/>
      <c r="I35" s="584"/>
      <c r="J35" s="584"/>
      <c r="K35" s="584"/>
      <c r="L35" s="584"/>
      <c r="M35" s="584"/>
      <c r="N35" s="584"/>
      <c r="O35" s="584"/>
      <c r="P35" s="584"/>
      <c r="Q35" s="585"/>
      <c r="R35" s="586">
        <v>617600</v>
      </c>
      <c r="S35" s="587"/>
      <c r="T35" s="587"/>
      <c r="U35" s="587"/>
      <c r="V35" s="587"/>
      <c r="W35" s="587"/>
      <c r="X35" s="587"/>
      <c r="Y35" s="588"/>
      <c r="Z35" s="639">
        <v>3.8</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2585181</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222030</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271326</v>
      </c>
      <c r="CS35" s="605"/>
      <c r="CT35" s="605"/>
      <c r="CU35" s="605"/>
      <c r="CV35" s="605"/>
      <c r="CW35" s="605"/>
      <c r="CX35" s="605"/>
      <c r="CY35" s="606"/>
      <c r="CZ35" s="589">
        <v>1.7</v>
      </c>
      <c r="DA35" s="607"/>
      <c r="DB35" s="607"/>
      <c r="DC35" s="608"/>
      <c r="DD35" s="592">
        <v>166528</v>
      </c>
      <c r="DE35" s="605"/>
      <c r="DF35" s="605"/>
      <c r="DG35" s="605"/>
      <c r="DH35" s="605"/>
      <c r="DI35" s="605"/>
      <c r="DJ35" s="605"/>
      <c r="DK35" s="606"/>
      <c r="DL35" s="592">
        <v>165139</v>
      </c>
      <c r="DM35" s="605"/>
      <c r="DN35" s="605"/>
      <c r="DO35" s="605"/>
      <c r="DP35" s="605"/>
      <c r="DQ35" s="605"/>
      <c r="DR35" s="605"/>
      <c r="DS35" s="605"/>
      <c r="DT35" s="605"/>
      <c r="DU35" s="605"/>
      <c r="DV35" s="606"/>
      <c r="DW35" s="609">
        <v>1.6</v>
      </c>
      <c r="DX35" s="610"/>
      <c r="DY35" s="610"/>
      <c r="DZ35" s="610"/>
      <c r="EA35" s="610"/>
      <c r="EB35" s="610"/>
      <c r="EC35" s="611"/>
    </row>
    <row r="36" spans="2:133" ht="11.25" customHeight="1" x14ac:dyDescent="0.15">
      <c r="B36" s="567" t="s">
        <v>309</v>
      </c>
      <c r="C36" s="568"/>
      <c r="D36" s="568"/>
      <c r="E36" s="568"/>
      <c r="F36" s="568"/>
      <c r="G36" s="568"/>
      <c r="H36" s="568"/>
      <c r="I36" s="568"/>
      <c r="J36" s="568"/>
      <c r="K36" s="568"/>
      <c r="L36" s="568"/>
      <c r="M36" s="568"/>
      <c r="N36" s="568"/>
      <c r="O36" s="568"/>
      <c r="P36" s="568"/>
      <c r="Q36" s="569"/>
      <c r="R36" s="570">
        <v>16407880</v>
      </c>
      <c r="S36" s="627"/>
      <c r="T36" s="627"/>
      <c r="U36" s="627"/>
      <c r="V36" s="627"/>
      <c r="W36" s="627"/>
      <c r="X36" s="627"/>
      <c r="Y36" s="630"/>
      <c r="Z36" s="631">
        <v>100</v>
      </c>
      <c r="AA36" s="631"/>
      <c r="AB36" s="631"/>
      <c r="AC36" s="631"/>
      <c r="AD36" s="632">
        <v>9657833</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933133</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178784</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1691624</v>
      </c>
      <c r="CS36" s="587"/>
      <c r="CT36" s="587"/>
      <c r="CU36" s="587"/>
      <c r="CV36" s="587"/>
      <c r="CW36" s="587"/>
      <c r="CX36" s="587"/>
      <c r="CY36" s="588"/>
      <c r="CZ36" s="589">
        <v>10.7</v>
      </c>
      <c r="DA36" s="607"/>
      <c r="DB36" s="607"/>
      <c r="DC36" s="608"/>
      <c r="DD36" s="592">
        <v>1572891</v>
      </c>
      <c r="DE36" s="587"/>
      <c r="DF36" s="587"/>
      <c r="DG36" s="587"/>
      <c r="DH36" s="587"/>
      <c r="DI36" s="587"/>
      <c r="DJ36" s="587"/>
      <c r="DK36" s="588"/>
      <c r="DL36" s="592">
        <v>1236394</v>
      </c>
      <c r="DM36" s="587"/>
      <c r="DN36" s="587"/>
      <c r="DO36" s="587"/>
      <c r="DP36" s="587"/>
      <c r="DQ36" s="587"/>
      <c r="DR36" s="587"/>
      <c r="DS36" s="587"/>
      <c r="DT36" s="587"/>
      <c r="DU36" s="587"/>
      <c r="DV36" s="588"/>
      <c r="DW36" s="609">
        <v>12</v>
      </c>
      <c r="DX36" s="610"/>
      <c r="DY36" s="610"/>
      <c r="DZ36" s="610"/>
      <c r="EA36" s="610"/>
      <c r="EB36" s="610"/>
      <c r="EC36" s="611"/>
    </row>
    <row r="37" spans="2:133" ht="11.25" customHeight="1" x14ac:dyDescent="0.15">
      <c r="AQ37" s="612" t="s">
        <v>313</v>
      </c>
      <c r="AR37" s="613"/>
      <c r="AS37" s="613"/>
      <c r="AT37" s="613"/>
      <c r="AU37" s="613"/>
      <c r="AV37" s="613"/>
      <c r="AW37" s="613"/>
      <c r="AX37" s="613"/>
      <c r="AY37" s="614"/>
      <c r="AZ37" s="586">
        <v>164533</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4851</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3954</v>
      </c>
      <c r="CS37" s="605"/>
      <c r="CT37" s="605"/>
      <c r="CU37" s="605"/>
      <c r="CV37" s="605"/>
      <c r="CW37" s="605"/>
      <c r="CX37" s="605"/>
      <c r="CY37" s="606"/>
      <c r="CZ37" s="589">
        <v>0</v>
      </c>
      <c r="DA37" s="607"/>
      <c r="DB37" s="607"/>
      <c r="DC37" s="608"/>
      <c r="DD37" s="592">
        <v>3954</v>
      </c>
      <c r="DE37" s="605"/>
      <c r="DF37" s="605"/>
      <c r="DG37" s="605"/>
      <c r="DH37" s="605"/>
      <c r="DI37" s="605"/>
      <c r="DJ37" s="605"/>
      <c r="DK37" s="606"/>
      <c r="DL37" s="592">
        <v>3726</v>
      </c>
      <c r="DM37" s="605"/>
      <c r="DN37" s="605"/>
      <c r="DO37" s="605"/>
      <c r="DP37" s="605"/>
      <c r="DQ37" s="605"/>
      <c r="DR37" s="605"/>
      <c r="DS37" s="605"/>
      <c r="DT37" s="605"/>
      <c r="DU37" s="605"/>
      <c r="DV37" s="606"/>
      <c r="DW37" s="609">
        <v>0</v>
      </c>
      <c r="DX37" s="610"/>
      <c r="DY37" s="610"/>
      <c r="DZ37" s="610"/>
      <c r="EA37" s="610"/>
      <c r="EB37" s="610"/>
      <c r="EC37" s="611"/>
    </row>
    <row r="38" spans="2:133" ht="11.25" customHeight="1" x14ac:dyDescent="0.15">
      <c r="AQ38" s="612" t="s">
        <v>316</v>
      </c>
      <c r="AR38" s="613"/>
      <c r="AS38" s="613"/>
      <c r="AT38" s="613"/>
      <c r="AU38" s="613"/>
      <c r="AV38" s="613"/>
      <c r="AW38" s="613"/>
      <c r="AX38" s="613"/>
      <c r="AY38" s="614"/>
      <c r="AZ38" s="586">
        <v>72793</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7806</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1568611</v>
      </c>
      <c r="CS38" s="587"/>
      <c r="CT38" s="587"/>
      <c r="CU38" s="587"/>
      <c r="CV38" s="587"/>
      <c r="CW38" s="587"/>
      <c r="CX38" s="587"/>
      <c r="CY38" s="588"/>
      <c r="CZ38" s="589">
        <v>9.9</v>
      </c>
      <c r="DA38" s="607"/>
      <c r="DB38" s="607"/>
      <c r="DC38" s="608"/>
      <c r="DD38" s="592">
        <v>1376856</v>
      </c>
      <c r="DE38" s="587"/>
      <c r="DF38" s="587"/>
      <c r="DG38" s="587"/>
      <c r="DH38" s="587"/>
      <c r="DI38" s="587"/>
      <c r="DJ38" s="587"/>
      <c r="DK38" s="588"/>
      <c r="DL38" s="592">
        <v>1172631</v>
      </c>
      <c r="DM38" s="587"/>
      <c r="DN38" s="587"/>
      <c r="DO38" s="587"/>
      <c r="DP38" s="587"/>
      <c r="DQ38" s="587"/>
      <c r="DR38" s="587"/>
      <c r="DS38" s="587"/>
      <c r="DT38" s="587"/>
      <c r="DU38" s="587"/>
      <c r="DV38" s="588"/>
      <c r="DW38" s="609">
        <v>11.4</v>
      </c>
      <c r="DX38" s="610"/>
      <c r="DY38" s="610"/>
      <c r="DZ38" s="610"/>
      <c r="EA38" s="610"/>
      <c r="EB38" s="610"/>
      <c r="EC38" s="611"/>
    </row>
    <row r="39" spans="2:133" ht="11.25" customHeight="1" x14ac:dyDescent="0.15">
      <c r="AQ39" s="612" t="s">
        <v>319</v>
      </c>
      <c r="AR39" s="613"/>
      <c r="AS39" s="613"/>
      <c r="AT39" s="613"/>
      <c r="AU39" s="613"/>
      <c r="AV39" s="613"/>
      <c r="AW39" s="613"/>
      <c r="AX39" s="613"/>
      <c r="AY39" s="614"/>
      <c r="AZ39" s="586">
        <v>69937</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91</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848424</v>
      </c>
      <c r="CS39" s="605"/>
      <c r="CT39" s="605"/>
      <c r="CU39" s="605"/>
      <c r="CV39" s="605"/>
      <c r="CW39" s="605"/>
      <c r="CX39" s="605"/>
      <c r="CY39" s="606"/>
      <c r="CZ39" s="589">
        <v>5.4</v>
      </c>
      <c r="DA39" s="607"/>
      <c r="DB39" s="607"/>
      <c r="DC39" s="608"/>
      <c r="DD39" s="592">
        <v>818648</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218368</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117</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140000</v>
      </c>
      <c r="CS40" s="587"/>
      <c r="CT40" s="587"/>
      <c r="CU40" s="587"/>
      <c r="CV40" s="587"/>
      <c r="CW40" s="587"/>
      <c r="CX40" s="587"/>
      <c r="CY40" s="588"/>
      <c r="CZ40" s="589">
        <v>0.9</v>
      </c>
      <c r="DA40" s="607"/>
      <c r="DB40" s="607"/>
      <c r="DC40" s="608"/>
      <c r="DD40" s="592" t="s">
        <v>323</v>
      </c>
      <c r="DE40" s="587"/>
      <c r="DF40" s="587"/>
      <c r="DG40" s="587"/>
      <c r="DH40" s="587"/>
      <c r="DI40" s="587"/>
      <c r="DJ40" s="587"/>
      <c r="DK40" s="588"/>
      <c r="DL40" s="592" t="s">
        <v>323</v>
      </c>
      <c r="DM40" s="587"/>
      <c r="DN40" s="587"/>
      <c r="DO40" s="587"/>
      <c r="DP40" s="587"/>
      <c r="DQ40" s="587"/>
      <c r="DR40" s="587"/>
      <c r="DS40" s="587"/>
      <c r="DT40" s="587"/>
      <c r="DU40" s="587"/>
      <c r="DV40" s="588"/>
      <c r="DW40" s="609" t="s">
        <v>323</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1126417</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367</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2695817</v>
      </c>
      <c r="CS42" s="587"/>
      <c r="CT42" s="587"/>
      <c r="CU42" s="587"/>
      <c r="CV42" s="587"/>
      <c r="CW42" s="587"/>
      <c r="CX42" s="587"/>
      <c r="CY42" s="588"/>
      <c r="CZ42" s="589">
        <v>17.100000000000001</v>
      </c>
      <c r="DA42" s="590"/>
      <c r="DB42" s="590"/>
      <c r="DC42" s="591"/>
      <c r="DD42" s="592">
        <v>687300</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25924</v>
      </c>
      <c r="CS43" s="605"/>
      <c r="CT43" s="605"/>
      <c r="CU43" s="605"/>
      <c r="CV43" s="605"/>
      <c r="CW43" s="605"/>
      <c r="CX43" s="605"/>
      <c r="CY43" s="606"/>
      <c r="CZ43" s="589">
        <v>0.2</v>
      </c>
      <c r="DA43" s="607"/>
      <c r="DB43" s="607"/>
      <c r="DC43" s="608"/>
      <c r="DD43" s="592">
        <v>25924</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335</v>
      </c>
      <c r="CD44" s="599" t="s">
        <v>287</v>
      </c>
      <c r="CE44" s="600"/>
      <c r="CF44" s="583" t="s">
        <v>336</v>
      </c>
      <c r="CG44" s="584"/>
      <c r="CH44" s="584"/>
      <c r="CI44" s="584"/>
      <c r="CJ44" s="584"/>
      <c r="CK44" s="584"/>
      <c r="CL44" s="584"/>
      <c r="CM44" s="584"/>
      <c r="CN44" s="584"/>
      <c r="CO44" s="584"/>
      <c r="CP44" s="584"/>
      <c r="CQ44" s="585"/>
      <c r="CR44" s="586">
        <v>2675872</v>
      </c>
      <c r="CS44" s="587"/>
      <c r="CT44" s="587"/>
      <c r="CU44" s="587"/>
      <c r="CV44" s="587"/>
      <c r="CW44" s="587"/>
      <c r="CX44" s="587"/>
      <c r="CY44" s="588"/>
      <c r="CZ44" s="589">
        <v>16.899999999999999</v>
      </c>
      <c r="DA44" s="590"/>
      <c r="DB44" s="590"/>
      <c r="DC44" s="591"/>
      <c r="DD44" s="592">
        <v>669365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337</v>
      </c>
      <c r="CG45" s="584"/>
      <c r="CH45" s="584"/>
      <c r="CI45" s="584"/>
      <c r="CJ45" s="584"/>
      <c r="CK45" s="584"/>
      <c r="CL45" s="584"/>
      <c r="CM45" s="584"/>
      <c r="CN45" s="584"/>
      <c r="CO45" s="584"/>
      <c r="CP45" s="584"/>
      <c r="CQ45" s="585"/>
      <c r="CR45" s="586">
        <v>975408</v>
      </c>
      <c r="CS45" s="605"/>
      <c r="CT45" s="605"/>
      <c r="CU45" s="605"/>
      <c r="CV45" s="605"/>
      <c r="CW45" s="605"/>
      <c r="CX45" s="605"/>
      <c r="CY45" s="606"/>
      <c r="CZ45" s="589">
        <v>6.2</v>
      </c>
      <c r="DA45" s="607"/>
      <c r="DB45" s="607"/>
      <c r="DC45" s="608"/>
      <c r="DD45" s="592">
        <v>58759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338</v>
      </c>
      <c r="CG46" s="584"/>
      <c r="CH46" s="584"/>
      <c r="CI46" s="584"/>
      <c r="CJ46" s="584"/>
      <c r="CK46" s="584"/>
      <c r="CL46" s="584"/>
      <c r="CM46" s="584"/>
      <c r="CN46" s="584"/>
      <c r="CO46" s="584"/>
      <c r="CP46" s="584"/>
      <c r="CQ46" s="585"/>
      <c r="CR46" s="586">
        <v>1519865</v>
      </c>
      <c r="CS46" s="587"/>
      <c r="CT46" s="587"/>
      <c r="CU46" s="587"/>
      <c r="CV46" s="587"/>
      <c r="CW46" s="587"/>
      <c r="CX46" s="587"/>
      <c r="CY46" s="588"/>
      <c r="CZ46" s="589">
        <v>9.6</v>
      </c>
      <c r="DA46" s="590"/>
      <c r="DB46" s="590"/>
      <c r="DC46" s="591"/>
      <c r="DD46" s="592">
        <v>584152</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339</v>
      </c>
      <c r="CG47" s="584"/>
      <c r="CH47" s="584"/>
      <c r="CI47" s="584"/>
      <c r="CJ47" s="584"/>
      <c r="CK47" s="584"/>
      <c r="CL47" s="584"/>
      <c r="CM47" s="584"/>
      <c r="CN47" s="584"/>
      <c r="CO47" s="584"/>
      <c r="CP47" s="584"/>
      <c r="CQ47" s="585"/>
      <c r="CR47" s="586">
        <v>19945</v>
      </c>
      <c r="CS47" s="605"/>
      <c r="CT47" s="605"/>
      <c r="CU47" s="605"/>
      <c r="CV47" s="605"/>
      <c r="CW47" s="605"/>
      <c r="CX47" s="605"/>
      <c r="CY47" s="606"/>
      <c r="CZ47" s="589">
        <v>0.1</v>
      </c>
      <c r="DA47" s="607"/>
      <c r="DB47" s="607"/>
      <c r="DC47" s="608"/>
      <c r="DD47" s="592">
        <v>17935</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340</v>
      </c>
      <c r="CG48" s="584"/>
      <c r="CH48" s="584"/>
      <c r="CI48" s="584"/>
      <c r="CJ48" s="584"/>
      <c r="CK48" s="584"/>
      <c r="CL48" s="584"/>
      <c r="CM48" s="584"/>
      <c r="CN48" s="584"/>
      <c r="CO48" s="584"/>
      <c r="CP48" s="584"/>
      <c r="CQ48" s="585"/>
      <c r="CR48" s="586" t="s">
        <v>323</v>
      </c>
      <c r="CS48" s="587"/>
      <c r="CT48" s="587"/>
      <c r="CU48" s="587"/>
      <c r="CV48" s="587"/>
      <c r="CW48" s="587"/>
      <c r="CX48" s="587"/>
      <c r="CY48" s="588"/>
      <c r="CZ48" s="589" t="s">
        <v>323</v>
      </c>
      <c r="DA48" s="590"/>
      <c r="DB48" s="590"/>
      <c r="DC48" s="591"/>
      <c r="DD48" s="592" t="s">
        <v>323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341</v>
      </c>
      <c r="CE49" s="568"/>
      <c r="CF49" s="568"/>
      <c r="CG49" s="568"/>
      <c r="CH49" s="568"/>
      <c r="CI49" s="568"/>
      <c r="CJ49" s="568"/>
      <c r="CK49" s="568"/>
      <c r="CL49" s="568"/>
      <c r="CM49" s="568"/>
      <c r="CN49" s="568"/>
      <c r="CO49" s="568"/>
      <c r="CP49" s="568"/>
      <c r="CQ49" s="569"/>
      <c r="CR49" s="570">
        <v>15805923</v>
      </c>
      <c r="CS49" s="571"/>
      <c r="CT49" s="571"/>
      <c r="CU49" s="571"/>
      <c r="CV49" s="571"/>
      <c r="CW49" s="571"/>
      <c r="CX49" s="571"/>
      <c r="CY49" s="572"/>
      <c r="CZ49" s="573">
        <v>100</v>
      </c>
      <c r="DA49" s="574"/>
      <c r="DB49" s="574"/>
      <c r="DC49" s="575"/>
      <c r="DD49" s="576">
        <v>11269178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364</v>
      </c>
      <c r="C7" s="1045"/>
      <c r="D7" s="1045"/>
      <c r="E7" s="1045"/>
      <c r="F7" s="1045"/>
      <c r="G7" s="1045"/>
      <c r="H7" s="1045"/>
      <c r="I7" s="1045"/>
      <c r="J7" s="1045"/>
      <c r="K7" s="1045"/>
      <c r="L7" s="1045"/>
      <c r="M7" s="1045"/>
      <c r="N7" s="1045"/>
      <c r="O7" s="1045"/>
      <c r="P7" s="1046"/>
      <c r="Q7" s="1098">
        <v>16412</v>
      </c>
      <c r="R7" s="1099"/>
      <c r="S7" s="1099"/>
      <c r="T7" s="1099"/>
      <c r="U7" s="1099"/>
      <c r="V7" s="1099">
        <v>15814</v>
      </c>
      <c r="W7" s="1099"/>
      <c r="X7" s="1099"/>
      <c r="Y7" s="1099"/>
      <c r="Z7" s="1099"/>
      <c r="AA7" s="1099">
        <v>598</v>
      </c>
      <c r="AB7" s="1099"/>
      <c r="AC7" s="1099"/>
      <c r="AD7" s="1099"/>
      <c r="AE7" s="1100"/>
      <c r="AF7" s="1101">
        <v>455</v>
      </c>
      <c r="AG7" s="1102"/>
      <c r="AH7" s="1102"/>
      <c r="AI7" s="1102"/>
      <c r="AJ7" s="1103"/>
      <c r="AK7" s="1085">
        <v>64</v>
      </c>
      <c r="AL7" s="1086"/>
      <c r="AM7" s="1086"/>
      <c r="AN7" s="1086"/>
      <c r="AO7" s="1086"/>
      <c r="AP7" s="1086">
        <v>19526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544</v>
      </c>
      <c r="BT7" s="1090"/>
      <c r="BU7" s="1090"/>
      <c r="BV7" s="1090"/>
      <c r="BW7" s="1090"/>
      <c r="BX7" s="1090"/>
      <c r="BY7" s="1090"/>
      <c r="BZ7" s="1090"/>
      <c r="CA7" s="1090"/>
      <c r="CB7" s="1090"/>
      <c r="CC7" s="1090"/>
      <c r="CD7" s="1090"/>
      <c r="CE7" s="1090"/>
      <c r="CF7" s="1090"/>
      <c r="CG7" s="1091"/>
      <c r="CH7" s="1082">
        <v>0</v>
      </c>
      <c r="CI7" s="1083"/>
      <c r="CJ7" s="1083"/>
      <c r="CK7" s="1083"/>
      <c r="CL7" s="1084"/>
      <c r="CM7" s="1082">
        <v>20</v>
      </c>
      <c r="CN7" s="1083"/>
      <c r="CO7" s="1083"/>
      <c r="CP7" s="1083"/>
      <c r="CQ7" s="1084"/>
      <c r="CR7" s="1082">
        <v>5</v>
      </c>
      <c r="CS7" s="1083"/>
      <c r="CT7" s="1083"/>
      <c r="CU7" s="1083"/>
      <c r="CV7" s="1084"/>
      <c r="CW7" s="1082" t="s">
        <v>541</v>
      </c>
      <c r="CX7" s="1083"/>
      <c r="CY7" s="1083"/>
      <c r="CZ7" s="1083"/>
      <c r="DA7" s="1084"/>
      <c r="DB7" s="1082">
        <v>110</v>
      </c>
      <c r="DC7" s="1083"/>
      <c r="DD7" s="1083"/>
      <c r="DE7" s="1083"/>
      <c r="DF7" s="1084"/>
      <c r="DG7" s="1082" t="s">
        <v>541</v>
      </c>
      <c r="DH7" s="1083"/>
      <c r="DI7" s="1083"/>
      <c r="DJ7" s="1083"/>
      <c r="DK7" s="1084"/>
      <c r="DL7" s="1082" t="s">
        <v>541</v>
      </c>
      <c r="DM7" s="1083"/>
      <c r="DN7" s="1083"/>
      <c r="DO7" s="1083"/>
      <c r="DP7" s="1084"/>
      <c r="DQ7" s="1082" t="s">
        <v>541</v>
      </c>
      <c r="DR7" s="1083"/>
      <c r="DS7" s="1083"/>
      <c r="DT7" s="1083"/>
      <c r="DU7" s="1084"/>
      <c r="DV7" s="1109"/>
      <c r="DW7" s="1110"/>
      <c r="DX7" s="1110"/>
      <c r="DY7" s="1110"/>
      <c r="DZ7" s="1111"/>
      <c r="EA7" s="205"/>
    </row>
    <row r="8" spans="1:131" s="206" customFormat="1" ht="26.25" customHeight="1" x14ac:dyDescent="0.15">
      <c r="A8" s="212">
        <v>2</v>
      </c>
      <c r="B8" s="1025" t="s">
        <v>365</v>
      </c>
      <c r="C8" s="1026"/>
      <c r="D8" s="1026"/>
      <c r="E8" s="1026"/>
      <c r="F8" s="1026"/>
      <c r="G8" s="1026"/>
      <c r="H8" s="1026"/>
      <c r="I8" s="1026"/>
      <c r="J8" s="1026"/>
      <c r="K8" s="1026"/>
      <c r="L8" s="1026"/>
      <c r="M8" s="1026"/>
      <c r="N8" s="1026"/>
      <c r="O8" s="1026"/>
      <c r="P8" s="1027"/>
      <c r="Q8" s="1037">
        <v>39</v>
      </c>
      <c r="R8" s="1038"/>
      <c r="S8" s="1038"/>
      <c r="T8" s="1038"/>
      <c r="U8" s="1038"/>
      <c r="V8" s="1038">
        <v>35</v>
      </c>
      <c r="W8" s="1038"/>
      <c r="X8" s="1038"/>
      <c r="Y8" s="1038"/>
      <c r="Z8" s="1038"/>
      <c r="AA8" s="1038">
        <v>4</v>
      </c>
      <c r="AB8" s="1038"/>
      <c r="AC8" s="1038"/>
      <c r="AD8" s="1038"/>
      <c r="AE8" s="1039"/>
      <c r="AF8" s="1031">
        <v>4</v>
      </c>
      <c r="AG8" s="1032"/>
      <c r="AH8" s="1032"/>
      <c r="AI8" s="1032"/>
      <c r="AJ8" s="1033"/>
      <c r="AK8" s="1080" t="s">
        <v>534</v>
      </c>
      <c r="AL8" s="1081"/>
      <c r="AM8" s="1081"/>
      <c r="AN8" s="1081"/>
      <c r="AO8" s="1081"/>
      <c r="AP8" s="1081">
        <v>88</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545</v>
      </c>
      <c r="BT8" s="1009"/>
      <c r="BU8" s="1009"/>
      <c r="BV8" s="1009"/>
      <c r="BW8" s="1009"/>
      <c r="BX8" s="1009"/>
      <c r="BY8" s="1009"/>
      <c r="BZ8" s="1009"/>
      <c r="CA8" s="1009"/>
      <c r="CB8" s="1009"/>
      <c r="CC8" s="1009"/>
      <c r="CD8" s="1009"/>
      <c r="CE8" s="1009"/>
      <c r="CF8" s="1009"/>
      <c r="CG8" s="1010"/>
      <c r="CH8" s="983">
        <v>0</v>
      </c>
      <c r="CI8" s="984"/>
      <c r="CJ8" s="984"/>
      <c r="CK8" s="984"/>
      <c r="CL8" s="985"/>
      <c r="CM8" s="983">
        <v>55</v>
      </c>
      <c r="CN8" s="984"/>
      <c r="CO8" s="984"/>
      <c r="CP8" s="984"/>
      <c r="CQ8" s="985"/>
      <c r="CR8" s="983">
        <v>18</v>
      </c>
      <c r="CS8" s="984"/>
      <c r="CT8" s="984"/>
      <c r="CU8" s="984"/>
      <c r="CV8" s="985"/>
      <c r="CW8" s="983" t="s">
        <v>541</v>
      </c>
      <c r="CX8" s="984"/>
      <c r="CY8" s="984"/>
      <c r="CZ8" s="984"/>
      <c r="DA8" s="985"/>
      <c r="DB8" s="983" t="s">
        <v>541</v>
      </c>
      <c r="DC8" s="984"/>
      <c r="DD8" s="984"/>
      <c r="DE8" s="984"/>
      <c r="DF8" s="985"/>
      <c r="DG8" s="983" t="s">
        <v>541</v>
      </c>
      <c r="DH8" s="984"/>
      <c r="DI8" s="984"/>
      <c r="DJ8" s="984"/>
      <c r="DK8" s="985"/>
      <c r="DL8" s="983" t="s">
        <v>541</v>
      </c>
      <c r="DM8" s="984"/>
      <c r="DN8" s="984"/>
      <c r="DO8" s="984"/>
      <c r="DP8" s="985"/>
      <c r="DQ8" s="983" t="s">
        <v>541</v>
      </c>
      <c r="DR8" s="984"/>
      <c r="DS8" s="984"/>
      <c r="DT8" s="984"/>
      <c r="DU8" s="985"/>
      <c r="DV8" s="986"/>
      <c r="DW8" s="987"/>
      <c r="DX8" s="987"/>
      <c r="DY8" s="987"/>
      <c r="DZ8" s="988"/>
      <c r="EA8" s="205"/>
    </row>
    <row r="9" spans="1:131" s="206" customFormat="1" ht="26.25" customHeight="1" x14ac:dyDescent="0.15">
      <c r="A9" s="212">
        <v>3</v>
      </c>
      <c r="B9" s="1025" t="s">
        <v>366</v>
      </c>
      <c r="C9" s="1026"/>
      <c r="D9" s="1026"/>
      <c r="E9" s="1026"/>
      <c r="F9" s="1026"/>
      <c r="G9" s="1026"/>
      <c r="H9" s="1026"/>
      <c r="I9" s="1026"/>
      <c r="J9" s="1026"/>
      <c r="K9" s="1026"/>
      <c r="L9" s="1026"/>
      <c r="M9" s="1026"/>
      <c r="N9" s="1026"/>
      <c r="O9" s="1026"/>
      <c r="P9" s="1027"/>
      <c r="Q9" s="1037">
        <v>49</v>
      </c>
      <c r="R9" s="1038"/>
      <c r="S9" s="1038"/>
      <c r="T9" s="1038"/>
      <c r="U9" s="1038"/>
      <c r="V9" s="1038">
        <v>49</v>
      </c>
      <c r="W9" s="1038"/>
      <c r="X9" s="1038"/>
      <c r="Y9" s="1038"/>
      <c r="Z9" s="1038"/>
      <c r="AA9" s="1038">
        <v>0</v>
      </c>
      <c r="AB9" s="1038"/>
      <c r="AC9" s="1038"/>
      <c r="AD9" s="1038"/>
      <c r="AE9" s="1039"/>
      <c r="AF9" s="1031">
        <v>0</v>
      </c>
      <c r="AG9" s="1032"/>
      <c r="AH9" s="1032"/>
      <c r="AI9" s="1032"/>
      <c r="AJ9" s="1033"/>
      <c r="AK9" s="1080">
        <v>17</v>
      </c>
      <c r="AL9" s="1081"/>
      <c r="AM9" s="1081"/>
      <c r="AN9" s="1081"/>
      <c r="AO9" s="1081"/>
      <c r="AP9" s="1081" t="s">
        <v>535</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546</v>
      </c>
      <c r="BT9" s="1009"/>
      <c r="BU9" s="1009"/>
      <c r="BV9" s="1009"/>
      <c r="BW9" s="1009"/>
      <c r="BX9" s="1009"/>
      <c r="BY9" s="1009"/>
      <c r="BZ9" s="1009"/>
      <c r="CA9" s="1009"/>
      <c r="CB9" s="1009"/>
      <c r="CC9" s="1009"/>
      <c r="CD9" s="1009"/>
      <c r="CE9" s="1009"/>
      <c r="CF9" s="1009"/>
      <c r="CG9" s="1010"/>
      <c r="CH9" s="983">
        <v>17</v>
      </c>
      <c r="CI9" s="984"/>
      <c r="CJ9" s="984"/>
      <c r="CK9" s="984"/>
      <c r="CL9" s="985"/>
      <c r="CM9" s="983">
        <v>241</v>
      </c>
      <c r="CN9" s="984"/>
      <c r="CO9" s="984"/>
      <c r="CP9" s="984"/>
      <c r="CQ9" s="985"/>
      <c r="CR9" s="983">
        <v>264</v>
      </c>
      <c r="CS9" s="984"/>
      <c r="CT9" s="984"/>
      <c r="CU9" s="984"/>
      <c r="CV9" s="985"/>
      <c r="CW9" s="983">
        <v>57</v>
      </c>
      <c r="CX9" s="984"/>
      <c r="CY9" s="984"/>
      <c r="CZ9" s="984"/>
      <c r="DA9" s="985"/>
      <c r="DB9" s="983" t="s">
        <v>541</v>
      </c>
      <c r="DC9" s="984"/>
      <c r="DD9" s="984"/>
      <c r="DE9" s="984"/>
      <c r="DF9" s="985"/>
      <c r="DG9" s="983" t="s">
        <v>547</v>
      </c>
      <c r="DH9" s="984"/>
      <c r="DI9" s="984"/>
      <c r="DJ9" s="984"/>
      <c r="DK9" s="985"/>
      <c r="DL9" s="983" t="s">
        <v>541</v>
      </c>
      <c r="DM9" s="984"/>
      <c r="DN9" s="984"/>
      <c r="DO9" s="984"/>
      <c r="DP9" s="985"/>
      <c r="DQ9" s="983" t="s">
        <v>543</v>
      </c>
      <c r="DR9" s="984"/>
      <c r="DS9" s="984"/>
      <c r="DT9" s="984"/>
      <c r="DU9" s="985"/>
      <c r="DV9" s="986"/>
      <c r="DW9" s="987"/>
      <c r="DX9" s="987"/>
      <c r="DY9" s="987"/>
      <c r="DZ9" s="988"/>
      <c r="EA9" s="205"/>
    </row>
    <row r="10" spans="1:131" s="206" customFormat="1" ht="26.25" customHeight="1" x14ac:dyDescent="0.15">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367</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368</v>
      </c>
      <c r="B23" s="938" t="s">
        <v>369</v>
      </c>
      <c r="C23" s="939"/>
      <c r="D23" s="939"/>
      <c r="E23" s="939"/>
      <c r="F23" s="939"/>
      <c r="G23" s="939"/>
      <c r="H23" s="939"/>
      <c r="I23" s="939"/>
      <c r="J23" s="939"/>
      <c r="K23" s="939"/>
      <c r="L23" s="939"/>
      <c r="M23" s="939"/>
      <c r="N23" s="939"/>
      <c r="O23" s="939"/>
      <c r="P23" s="940"/>
      <c r="Q23" s="1062">
        <v>16408</v>
      </c>
      <c r="R23" s="1063"/>
      <c r="S23" s="1063"/>
      <c r="T23" s="1063"/>
      <c r="U23" s="1063"/>
      <c r="V23" s="1063">
        <v>15806</v>
      </c>
      <c r="W23" s="1063"/>
      <c r="X23" s="1063"/>
      <c r="Y23" s="1063"/>
      <c r="Z23" s="1063"/>
      <c r="AA23" s="1063">
        <v>602</v>
      </c>
      <c r="AB23" s="1063"/>
      <c r="AC23" s="1063"/>
      <c r="AD23" s="1063"/>
      <c r="AE23" s="1064"/>
      <c r="AF23" s="1065">
        <v>459</v>
      </c>
      <c r="AG23" s="1063"/>
      <c r="AH23" s="1063"/>
      <c r="AI23" s="1063"/>
      <c r="AJ23" s="1066"/>
      <c r="AK23" s="1067"/>
      <c r="AL23" s="1068"/>
      <c r="AM23" s="1068"/>
      <c r="AN23" s="1068"/>
      <c r="AO23" s="1068"/>
      <c r="AP23" s="1063">
        <v>17958</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347</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380</v>
      </c>
      <c r="C28" s="1045"/>
      <c r="D28" s="1045"/>
      <c r="E28" s="1045"/>
      <c r="F28" s="1045"/>
      <c r="G28" s="1045"/>
      <c r="H28" s="1045"/>
      <c r="I28" s="1045"/>
      <c r="J28" s="1045"/>
      <c r="K28" s="1045"/>
      <c r="L28" s="1045"/>
      <c r="M28" s="1045"/>
      <c r="N28" s="1045"/>
      <c r="O28" s="1045"/>
      <c r="P28" s="1046"/>
      <c r="Q28" s="1047">
        <v>4229</v>
      </c>
      <c r="R28" s="1048"/>
      <c r="S28" s="1048"/>
      <c r="T28" s="1048"/>
      <c r="U28" s="1048"/>
      <c r="V28" s="1048">
        <v>4007</v>
      </c>
      <c r="W28" s="1048"/>
      <c r="X28" s="1048"/>
      <c r="Y28" s="1048"/>
      <c r="Z28" s="1048"/>
      <c r="AA28" s="1048">
        <v>222</v>
      </c>
      <c r="AB28" s="1048"/>
      <c r="AC28" s="1048"/>
      <c r="AD28" s="1048"/>
      <c r="AE28" s="1049"/>
      <c r="AF28" s="1050">
        <v>222</v>
      </c>
      <c r="AG28" s="1048"/>
      <c r="AH28" s="1048"/>
      <c r="AI28" s="1048"/>
      <c r="AJ28" s="1051"/>
      <c r="AK28" s="1052">
        <v>218</v>
      </c>
      <c r="AL28" s="1040"/>
      <c r="AM28" s="1040"/>
      <c r="AN28" s="1040"/>
      <c r="AO28" s="1040"/>
      <c r="AP28" s="1040" t="s">
        <v>536</v>
      </c>
      <c r="AQ28" s="1040"/>
      <c r="AR28" s="1040"/>
      <c r="AS28" s="1040"/>
      <c r="AT28" s="1040"/>
      <c r="AU28" s="1040" t="s">
        <v>535</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25" t="s">
        <v>381</v>
      </c>
      <c r="C29" s="1026"/>
      <c r="D29" s="1026"/>
      <c r="E29" s="1026"/>
      <c r="F29" s="1026"/>
      <c r="G29" s="1026"/>
      <c r="H29" s="1026"/>
      <c r="I29" s="1026"/>
      <c r="J29" s="1026"/>
      <c r="K29" s="1026"/>
      <c r="L29" s="1026"/>
      <c r="M29" s="1026"/>
      <c r="N29" s="1026"/>
      <c r="O29" s="1026"/>
      <c r="P29" s="1027"/>
      <c r="Q29" s="1037">
        <v>419</v>
      </c>
      <c r="R29" s="1038"/>
      <c r="S29" s="1038"/>
      <c r="T29" s="1038"/>
      <c r="U29" s="1038"/>
      <c r="V29" s="1038">
        <v>409</v>
      </c>
      <c r="W29" s="1038"/>
      <c r="X29" s="1038"/>
      <c r="Y29" s="1038"/>
      <c r="Z29" s="1038"/>
      <c r="AA29" s="1038">
        <v>10</v>
      </c>
      <c r="AB29" s="1038"/>
      <c r="AC29" s="1038"/>
      <c r="AD29" s="1038"/>
      <c r="AE29" s="1039"/>
      <c r="AF29" s="1031">
        <v>10</v>
      </c>
      <c r="AG29" s="1032"/>
      <c r="AH29" s="1032"/>
      <c r="AI29" s="1032"/>
      <c r="AJ29" s="1033"/>
      <c r="AK29" s="974">
        <v>95</v>
      </c>
      <c r="AL29" s="965"/>
      <c r="AM29" s="965"/>
      <c r="AN29" s="965"/>
      <c r="AO29" s="965"/>
      <c r="AP29" s="965" t="s">
        <v>535</v>
      </c>
      <c r="AQ29" s="965"/>
      <c r="AR29" s="965"/>
      <c r="AS29" s="965"/>
      <c r="AT29" s="965"/>
      <c r="AU29" s="965" t="s">
        <v>535</v>
      </c>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25" t="s">
        <v>382</v>
      </c>
      <c r="C30" s="1026"/>
      <c r="D30" s="1026"/>
      <c r="E30" s="1026"/>
      <c r="F30" s="1026"/>
      <c r="G30" s="1026"/>
      <c r="H30" s="1026"/>
      <c r="I30" s="1026"/>
      <c r="J30" s="1026"/>
      <c r="K30" s="1026"/>
      <c r="L30" s="1026"/>
      <c r="M30" s="1026"/>
      <c r="N30" s="1026"/>
      <c r="O30" s="1026"/>
      <c r="P30" s="1027"/>
      <c r="Q30" s="1037">
        <v>3362</v>
      </c>
      <c r="R30" s="1038"/>
      <c r="S30" s="1038"/>
      <c r="T30" s="1038"/>
      <c r="U30" s="1038"/>
      <c r="V30" s="1038">
        <v>3319</v>
      </c>
      <c r="W30" s="1038"/>
      <c r="X30" s="1038"/>
      <c r="Y30" s="1038"/>
      <c r="Z30" s="1038"/>
      <c r="AA30" s="1038">
        <v>43</v>
      </c>
      <c r="AB30" s="1038"/>
      <c r="AC30" s="1038"/>
      <c r="AD30" s="1038"/>
      <c r="AE30" s="1039"/>
      <c r="AF30" s="1031">
        <v>43</v>
      </c>
      <c r="AG30" s="1032"/>
      <c r="AH30" s="1032"/>
      <c r="AI30" s="1032"/>
      <c r="AJ30" s="1033"/>
      <c r="AK30" s="974">
        <v>485</v>
      </c>
      <c r="AL30" s="965"/>
      <c r="AM30" s="965"/>
      <c r="AN30" s="965"/>
      <c r="AO30" s="965"/>
      <c r="AP30" s="965" t="s">
        <v>535</v>
      </c>
      <c r="AQ30" s="965"/>
      <c r="AR30" s="965"/>
      <c r="AS30" s="965"/>
      <c r="AT30" s="965"/>
      <c r="AU30" s="965" t="s">
        <v>535</v>
      </c>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25" t="s">
        <v>383</v>
      </c>
      <c r="C31" s="1026"/>
      <c r="D31" s="1026"/>
      <c r="E31" s="1026"/>
      <c r="F31" s="1026"/>
      <c r="G31" s="1026"/>
      <c r="H31" s="1026"/>
      <c r="I31" s="1026"/>
      <c r="J31" s="1026"/>
      <c r="K31" s="1026"/>
      <c r="L31" s="1026"/>
      <c r="M31" s="1026"/>
      <c r="N31" s="1026"/>
      <c r="O31" s="1026"/>
      <c r="P31" s="1027"/>
      <c r="Q31" s="1037">
        <v>21</v>
      </c>
      <c r="R31" s="1038"/>
      <c r="S31" s="1038"/>
      <c r="T31" s="1038"/>
      <c r="U31" s="1038"/>
      <c r="V31" s="1038">
        <v>20</v>
      </c>
      <c r="W31" s="1038"/>
      <c r="X31" s="1038"/>
      <c r="Y31" s="1038"/>
      <c r="Z31" s="1038"/>
      <c r="AA31" s="1038">
        <v>1</v>
      </c>
      <c r="AB31" s="1038"/>
      <c r="AC31" s="1038"/>
      <c r="AD31" s="1038"/>
      <c r="AE31" s="1039"/>
      <c r="AF31" s="1031">
        <v>1</v>
      </c>
      <c r="AG31" s="1032"/>
      <c r="AH31" s="1032"/>
      <c r="AI31" s="1032"/>
      <c r="AJ31" s="1033"/>
      <c r="AK31" s="974" t="s">
        <v>535</v>
      </c>
      <c r="AL31" s="965"/>
      <c r="AM31" s="965"/>
      <c r="AN31" s="965"/>
      <c r="AO31" s="965"/>
      <c r="AP31" s="965" t="s">
        <v>535</v>
      </c>
      <c r="AQ31" s="965"/>
      <c r="AR31" s="965"/>
      <c r="AS31" s="965"/>
      <c r="AT31" s="965"/>
      <c r="AU31" s="965" t="s">
        <v>537</v>
      </c>
      <c r="AV31" s="965"/>
      <c r="AW31" s="965"/>
      <c r="AX31" s="965"/>
      <c r="AY31" s="965"/>
      <c r="AZ31" s="1036"/>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25" t="s">
        <v>384</v>
      </c>
      <c r="C32" s="1026"/>
      <c r="D32" s="1026"/>
      <c r="E32" s="1026"/>
      <c r="F32" s="1026"/>
      <c r="G32" s="1026"/>
      <c r="H32" s="1026"/>
      <c r="I32" s="1026"/>
      <c r="J32" s="1026"/>
      <c r="K32" s="1026"/>
      <c r="L32" s="1026"/>
      <c r="M32" s="1026"/>
      <c r="N32" s="1026"/>
      <c r="O32" s="1026"/>
      <c r="P32" s="1027"/>
      <c r="Q32" s="1037">
        <v>806</v>
      </c>
      <c r="R32" s="1038"/>
      <c r="S32" s="1038"/>
      <c r="T32" s="1038"/>
      <c r="U32" s="1038"/>
      <c r="V32" s="1038">
        <v>806</v>
      </c>
      <c r="W32" s="1038"/>
      <c r="X32" s="1038"/>
      <c r="Y32" s="1038"/>
      <c r="Z32" s="1038"/>
      <c r="AA32" s="1038">
        <v>0</v>
      </c>
      <c r="AB32" s="1038"/>
      <c r="AC32" s="1038"/>
      <c r="AD32" s="1038"/>
      <c r="AE32" s="1039"/>
      <c r="AF32" s="1031">
        <v>190</v>
      </c>
      <c r="AG32" s="1032"/>
      <c r="AH32" s="1032"/>
      <c r="AI32" s="1032"/>
      <c r="AJ32" s="1033"/>
      <c r="AK32" s="974">
        <v>554</v>
      </c>
      <c r="AL32" s="965"/>
      <c r="AM32" s="965"/>
      <c r="AN32" s="965"/>
      <c r="AO32" s="965"/>
      <c r="AP32" s="965">
        <v>6186</v>
      </c>
      <c r="AQ32" s="965"/>
      <c r="AR32" s="965"/>
      <c r="AS32" s="965"/>
      <c r="AT32" s="965"/>
      <c r="AU32" s="965">
        <v>6180</v>
      </c>
      <c r="AV32" s="965"/>
      <c r="AW32" s="965"/>
      <c r="AX32" s="965"/>
      <c r="AY32" s="965"/>
      <c r="AZ32" s="1036" t="s">
        <v>535</v>
      </c>
      <c r="BA32" s="1036"/>
      <c r="BB32" s="1036"/>
      <c r="BC32" s="1036"/>
      <c r="BD32" s="1036"/>
      <c r="BE32" s="1020" t="s">
        <v>385</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25" t="s">
        <v>386</v>
      </c>
      <c r="C33" s="1026"/>
      <c r="D33" s="1026"/>
      <c r="E33" s="1026"/>
      <c r="F33" s="1026"/>
      <c r="G33" s="1026"/>
      <c r="H33" s="1026"/>
      <c r="I33" s="1026"/>
      <c r="J33" s="1026"/>
      <c r="K33" s="1026"/>
      <c r="L33" s="1026"/>
      <c r="M33" s="1026"/>
      <c r="N33" s="1026"/>
      <c r="O33" s="1026"/>
      <c r="P33" s="1027"/>
      <c r="Q33" s="1037">
        <v>429</v>
      </c>
      <c r="R33" s="1038"/>
      <c r="S33" s="1038"/>
      <c r="T33" s="1038"/>
      <c r="U33" s="1038"/>
      <c r="V33" s="1038">
        <v>468</v>
      </c>
      <c r="W33" s="1038"/>
      <c r="X33" s="1038"/>
      <c r="Y33" s="1038"/>
      <c r="Z33" s="1038"/>
      <c r="AA33" s="1038">
        <v>-40</v>
      </c>
      <c r="AB33" s="1038"/>
      <c r="AC33" s="1038"/>
      <c r="AD33" s="1038"/>
      <c r="AE33" s="1039"/>
      <c r="AF33" s="1031">
        <v>10</v>
      </c>
      <c r="AG33" s="1032"/>
      <c r="AH33" s="1032"/>
      <c r="AI33" s="1032"/>
      <c r="AJ33" s="1033"/>
      <c r="AK33" s="974">
        <v>51</v>
      </c>
      <c r="AL33" s="965"/>
      <c r="AM33" s="965"/>
      <c r="AN33" s="965"/>
      <c r="AO33" s="965"/>
      <c r="AP33" s="965">
        <v>134</v>
      </c>
      <c r="AQ33" s="965"/>
      <c r="AR33" s="965"/>
      <c r="AS33" s="965"/>
      <c r="AT33" s="965"/>
      <c r="AU33" s="965">
        <v>110</v>
      </c>
      <c r="AV33" s="965"/>
      <c r="AW33" s="965"/>
      <c r="AX33" s="965"/>
      <c r="AY33" s="965"/>
      <c r="AZ33" s="1036" t="s">
        <v>535</v>
      </c>
      <c r="BA33" s="1036"/>
      <c r="BB33" s="1036"/>
      <c r="BC33" s="1036"/>
      <c r="BD33" s="1036"/>
      <c r="BE33" s="1020" t="s">
        <v>385</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25" t="s">
        <v>387</v>
      </c>
      <c r="C34" s="1026"/>
      <c r="D34" s="1026"/>
      <c r="E34" s="1026"/>
      <c r="F34" s="1026"/>
      <c r="G34" s="1026"/>
      <c r="H34" s="1026"/>
      <c r="I34" s="1026"/>
      <c r="J34" s="1026"/>
      <c r="K34" s="1026"/>
      <c r="L34" s="1026"/>
      <c r="M34" s="1026"/>
      <c r="N34" s="1026"/>
      <c r="O34" s="1026"/>
      <c r="P34" s="1027"/>
      <c r="Q34" s="1037">
        <v>788</v>
      </c>
      <c r="R34" s="1038"/>
      <c r="S34" s="1038"/>
      <c r="T34" s="1038"/>
      <c r="U34" s="1038"/>
      <c r="V34" s="1038">
        <v>693</v>
      </c>
      <c r="W34" s="1038"/>
      <c r="X34" s="1038"/>
      <c r="Y34" s="1038"/>
      <c r="Z34" s="1038"/>
      <c r="AA34" s="1038">
        <v>95</v>
      </c>
      <c r="AB34" s="1038"/>
      <c r="AC34" s="1038"/>
      <c r="AD34" s="1038"/>
      <c r="AE34" s="1039"/>
      <c r="AF34" s="1031">
        <v>981</v>
      </c>
      <c r="AG34" s="1032"/>
      <c r="AH34" s="1032"/>
      <c r="AI34" s="1032"/>
      <c r="AJ34" s="1033"/>
      <c r="AK34" s="974">
        <v>30</v>
      </c>
      <c r="AL34" s="965"/>
      <c r="AM34" s="965"/>
      <c r="AN34" s="965"/>
      <c r="AO34" s="965"/>
      <c r="AP34" s="965">
        <v>1615</v>
      </c>
      <c r="AQ34" s="965"/>
      <c r="AR34" s="965"/>
      <c r="AS34" s="965"/>
      <c r="AT34" s="965"/>
      <c r="AU34" s="965">
        <v>52</v>
      </c>
      <c r="AV34" s="965"/>
      <c r="AW34" s="965"/>
      <c r="AX34" s="965"/>
      <c r="AY34" s="965"/>
      <c r="AZ34" s="1036" t="s">
        <v>535</v>
      </c>
      <c r="BA34" s="1036"/>
      <c r="BB34" s="1036"/>
      <c r="BC34" s="1036"/>
      <c r="BD34" s="1036"/>
      <c r="BE34" s="1020" t="s">
        <v>385</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25" t="s">
        <v>388</v>
      </c>
      <c r="C35" s="1026"/>
      <c r="D35" s="1026"/>
      <c r="E35" s="1026"/>
      <c r="F35" s="1026"/>
      <c r="G35" s="1026"/>
      <c r="H35" s="1026"/>
      <c r="I35" s="1026"/>
      <c r="J35" s="1026"/>
      <c r="K35" s="1026"/>
      <c r="L35" s="1026"/>
      <c r="M35" s="1026"/>
      <c r="N35" s="1026"/>
      <c r="O35" s="1026"/>
      <c r="P35" s="1027"/>
      <c r="Q35" s="1037">
        <v>73</v>
      </c>
      <c r="R35" s="1038"/>
      <c r="S35" s="1038"/>
      <c r="T35" s="1038"/>
      <c r="U35" s="1038"/>
      <c r="V35" s="1038">
        <v>73</v>
      </c>
      <c r="W35" s="1038"/>
      <c r="X35" s="1038"/>
      <c r="Y35" s="1038"/>
      <c r="Z35" s="1038"/>
      <c r="AA35" s="1038">
        <v>0</v>
      </c>
      <c r="AB35" s="1038"/>
      <c r="AC35" s="1038"/>
      <c r="AD35" s="1038"/>
      <c r="AE35" s="1039"/>
      <c r="AF35" s="1031">
        <v>0</v>
      </c>
      <c r="AG35" s="1032"/>
      <c r="AH35" s="1032"/>
      <c r="AI35" s="1032"/>
      <c r="AJ35" s="1033"/>
      <c r="AK35" s="974">
        <v>73</v>
      </c>
      <c r="AL35" s="965"/>
      <c r="AM35" s="965"/>
      <c r="AN35" s="965"/>
      <c r="AO35" s="965"/>
      <c r="AP35" s="965">
        <v>168</v>
      </c>
      <c r="AQ35" s="965"/>
      <c r="AR35" s="965"/>
      <c r="AS35" s="965"/>
      <c r="AT35" s="965"/>
      <c r="AU35" s="965">
        <v>168</v>
      </c>
      <c r="AV35" s="965"/>
      <c r="AW35" s="965"/>
      <c r="AX35" s="965"/>
      <c r="AY35" s="965"/>
      <c r="AZ35" s="1036" t="s">
        <v>535</v>
      </c>
      <c r="BA35" s="1036"/>
      <c r="BB35" s="1036"/>
      <c r="BC35" s="1036"/>
      <c r="BD35" s="1036"/>
      <c r="BE35" s="1020" t="s">
        <v>389</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25" t="s">
        <v>390</v>
      </c>
      <c r="C36" s="1026"/>
      <c r="D36" s="1026"/>
      <c r="E36" s="1026"/>
      <c r="F36" s="1026"/>
      <c r="G36" s="1026"/>
      <c r="H36" s="1026"/>
      <c r="I36" s="1026"/>
      <c r="J36" s="1026"/>
      <c r="K36" s="1026"/>
      <c r="L36" s="1026"/>
      <c r="M36" s="1026"/>
      <c r="N36" s="1026"/>
      <c r="O36" s="1026"/>
      <c r="P36" s="1027"/>
      <c r="Q36" s="1037">
        <v>171</v>
      </c>
      <c r="R36" s="1038"/>
      <c r="S36" s="1038"/>
      <c r="T36" s="1038"/>
      <c r="U36" s="1038"/>
      <c r="V36" s="1038">
        <v>171</v>
      </c>
      <c r="W36" s="1038"/>
      <c r="X36" s="1038"/>
      <c r="Y36" s="1038"/>
      <c r="Z36" s="1038"/>
      <c r="AA36" s="1038">
        <v>0</v>
      </c>
      <c r="AB36" s="1038"/>
      <c r="AC36" s="1038"/>
      <c r="AD36" s="1038"/>
      <c r="AE36" s="1039"/>
      <c r="AF36" s="1031" t="s">
        <v>111</v>
      </c>
      <c r="AG36" s="1032"/>
      <c r="AH36" s="1032"/>
      <c r="AI36" s="1032"/>
      <c r="AJ36" s="1033"/>
      <c r="AK36" s="974">
        <v>165</v>
      </c>
      <c r="AL36" s="965"/>
      <c r="AM36" s="965"/>
      <c r="AN36" s="965"/>
      <c r="AO36" s="965"/>
      <c r="AP36" s="965">
        <v>378</v>
      </c>
      <c r="AQ36" s="965"/>
      <c r="AR36" s="965"/>
      <c r="AS36" s="965"/>
      <c r="AT36" s="965"/>
      <c r="AU36" s="965">
        <v>339</v>
      </c>
      <c r="AV36" s="965"/>
      <c r="AW36" s="965"/>
      <c r="AX36" s="965"/>
      <c r="AY36" s="965"/>
      <c r="AZ36" s="1036" t="s">
        <v>535</v>
      </c>
      <c r="BA36" s="1036"/>
      <c r="BB36" s="1036"/>
      <c r="BC36" s="1036"/>
      <c r="BD36" s="1036"/>
      <c r="BE36" s="1020" t="s">
        <v>389</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391</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368</v>
      </c>
      <c r="B63" s="938" t="s">
        <v>392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1457</v>
      </c>
      <c r="AG63" s="953"/>
      <c r="AH63" s="953"/>
      <c r="AI63" s="953"/>
      <c r="AJ63" s="1018"/>
      <c r="AK63" s="1019"/>
      <c r="AL63" s="957"/>
      <c r="AM63" s="957"/>
      <c r="AN63" s="957"/>
      <c r="AO63" s="957"/>
      <c r="AP63" s="953">
        <v>8482</v>
      </c>
      <c r="AQ63" s="953"/>
      <c r="AR63" s="953"/>
      <c r="AS63" s="953"/>
      <c r="AT63" s="953"/>
      <c r="AU63" s="953">
        <v>6848</v>
      </c>
      <c r="AV63" s="953"/>
      <c r="AW63" s="953"/>
      <c r="AX63" s="953"/>
      <c r="AY63" s="953"/>
      <c r="AZ63" s="1013"/>
      <c r="BA63" s="1013"/>
      <c r="BB63" s="1013"/>
      <c r="BC63" s="1013"/>
      <c r="BD63" s="1013"/>
      <c r="BE63" s="954"/>
      <c r="BF63" s="954"/>
      <c r="BG63" s="954"/>
      <c r="BH63" s="954"/>
      <c r="BI63" s="955"/>
      <c r="BJ63" s="1014" t="s">
        <v>111</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394</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395</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538</v>
      </c>
      <c r="C68" s="980"/>
      <c r="D68" s="980"/>
      <c r="E68" s="980"/>
      <c r="F68" s="980"/>
      <c r="G68" s="980"/>
      <c r="H68" s="980"/>
      <c r="I68" s="980"/>
      <c r="J68" s="980"/>
      <c r="K68" s="980"/>
      <c r="L68" s="980"/>
      <c r="M68" s="980"/>
      <c r="N68" s="980"/>
      <c r="O68" s="980"/>
      <c r="P68" s="981"/>
      <c r="Q68" s="982">
        <v>956</v>
      </c>
      <c r="R68" s="976"/>
      <c r="S68" s="976"/>
      <c r="T68" s="976"/>
      <c r="U68" s="976"/>
      <c r="V68" s="976">
        <v>955</v>
      </c>
      <c r="W68" s="976"/>
      <c r="X68" s="976"/>
      <c r="Y68" s="976"/>
      <c r="Z68" s="976"/>
      <c r="AA68" s="976">
        <v>0</v>
      </c>
      <c r="AB68" s="976"/>
      <c r="AC68" s="976"/>
      <c r="AD68" s="976"/>
      <c r="AE68" s="976"/>
      <c r="AF68" s="976">
        <v>0</v>
      </c>
      <c r="AG68" s="976"/>
      <c r="AH68" s="976"/>
      <c r="AI68" s="976"/>
      <c r="AJ68" s="976"/>
      <c r="AK68" s="976">
        <v>29</v>
      </c>
      <c r="AL68" s="976"/>
      <c r="AM68" s="976"/>
      <c r="AN68" s="976"/>
      <c r="AO68" s="976"/>
      <c r="AP68" s="976" t="s">
        <v>541</v>
      </c>
      <c r="AQ68" s="976"/>
      <c r="AR68" s="976"/>
      <c r="AS68" s="976"/>
      <c r="AT68" s="976"/>
      <c r="AU68" s="976" t="s">
        <v>542</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539</v>
      </c>
      <c r="C69" s="969"/>
      <c r="D69" s="969"/>
      <c r="E69" s="969"/>
      <c r="F69" s="969"/>
      <c r="G69" s="969"/>
      <c r="H69" s="969"/>
      <c r="I69" s="969"/>
      <c r="J69" s="969"/>
      <c r="K69" s="969"/>
      <c r="L69" s="969"/>
      <c r="M69" s="969"/>
      <c r="N69" s="969"/>
      <c r="O69" s="969"/>
      <c r="P69" s="970"/>
      <c r="Q69" s="971">
        <v>369255</v>
      </c>
      <c r="R69" s="965"/>
      <c r="S69" s="965"/>
      <c r="T69" s="965"/>
      <c r="U69" s="965"/>
      <c r="V69" s="965">
        <v>362363</v>
      </c>
      <c r="W69" s="965"/>
      <c r="X69" s="965"/>
      <c r="Y69" s="965"/>
      <c r="Z69" s="965"/>
      <c r="AA69" s="965">
        <v>6892</v>
      </c>
      <c r="AB69" s="965"/>
      <c r="AC69" s="965"/>
      <c r="AD69" s="965"/>
      <c r="AE69" s="965"/>
      <c r="AF69" s="965">
        <v>6892</v>
      </c>
      <c r="AG69" s="965"/>
      <c r="AH69" s="965"/>
      <c r="AI69" s="965"/>
      <c r="AJ69" s="965"/>
      <c r="AK69" s="965">
        <v>2605</v>
      </c>
      <c r="AL69" s="965"/>
      <c r="AM69" s="965"/>
      <c r="AN69" s="965"/>
      <c r="AO69" s="965"/>
      <c r="AP69" s="965" t="s">
        <v>542</v>
      </c>
      <c r="AQ69" s="965"/>
      <c r="AR69" s="965"/>
      <c r="AS69" s="965"/>
      <c r="AT69" s="965"/>
      <c r="AU69" s="965" t="s">
        <v>543</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540</v>
      </c>
      <c r="C70" s="969"/>
      <c r="D70" s="969"/>
      <c r="E70" s="969"/>
      <c r="F70" s="969"/>
      <c r="G70" s="969"/>
      <c r="H70" s="969"/>
      <c r="I70" s="969"/>
      <c r="J70" s="969"/>
      <c r="K70" s="969"/>
      <c r="L70" s="969"/>
      <c r="M70" s="969"/>
      <c r="N70" s="969"/>
      <c r="O70" s="969"/>
      <c r="P70" s="970"/>
      <c r="Q70" s="971">
        <v>8434</v>
      </c>
      <c r="R70" s="965"/>
      <c r="S70" s="965"/>
      <c r="T70" s="965"/>
      <c r="U70" s="965"/>
      <c r="V70" s="965">
        <v>7892</v>
      </c>
      <c r="W70" s="965"/>
      <c r="X70" s="965"/>
      <c r="Y70" s="965"/>
      <c r="Z70" s="965"/>
      <c r="AA70" s="965">
        <v>542</v>
      </c>
      <c r="AB70" s="965"/>
      <c r="AC70" s="965"/>
      <c r="AD70" s="965"/>
      <c r="AE70" s="965"/>
      <c r="AF70" s="965">
        <v>542</v>
      </c>
      <c r="AG70" s="965"/>
      <c r="AH70" s="965"/>
      <c r="AI70" s="965"/>
      <c r="AJ70" s="965"/>
      <c r="AK70" s="965" t="s">
        <v>542</v>
      </c>
      <c r="AL70" s="965"/>
      <c r="AM70" s="965"/>
      <c r="AN70" s="965"/>
      <c r="AO70" s="965"/>
      <c r="AP70" s="965" t="s">
        <v>542</v>
      </c>
      <c r="AQ70" s="965"/>
      <c r="AR70" s="965"/>
      <c r="AS70" s="965"/>
      <c r="AT70" s="965"/>
      <c r="AU70" s="965" t="s">
        <v>542</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c r="C71" s="969"/>
      <c r="D71" s="969"/>
      <c r="E71" s="969"/>
      <c r="F71" s="969"/>
      <c r="G71" s="969"/>
      <c r="H71" s="969"/>
      <c r="I71" s="969"/>
      <c r="J71" s="969"/>
      <c r="K71" s="969"/>
      <c r="L71" s="969"/>
      <c r="M71" s="969"/>
      <c r="N71" s="969"/>
      <c r="O71" s="969"/>
      <c r="P71" s="970"/>
      <c r="Q71" s="971"/>
      <c r="R71" s="965"/>
      <c r="S71" s="965"/>
      <c r="T71" s="965"/>
      <c r="U71" s="965"/>
      <c r="V71" s="965"/>
      <c r="W71" s="965"/>
      <c r="X71" s="965"/>
      <c r="Y71" s="965"/>
      <c r="Z71" s="965"/>
      <c r="AA71" s="965"/>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368</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7435</v>
      </c>
      <c r="AG88" s="953"/>
      <c r="AH88" s="953"/>
      <c r="AI88" s="953"/>
      <c r="AJ88" s="953"/>
      <c r="AK88" s="957"/>
      <c r="AL88" s="957"/>
      <c r="AM88" s="957"/>
      <c r="AN88" s="957"/>
      <c r="AO88" s="957"/>
      <c r="AP88" s="953" t="s">
        <v>542</v>
      </c>
      <c r="AQ88" s="953"/>
      <c r="AR88" s="953"/>
      <c r="AS88" s="953"/>
      <c r="AT88" s="953"/>
      <c r="AU88" s="953" t="s">
        <v>542</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287</v>
      </c>
      <c r="CS102" s="945"/>
      <c r="CT102" s="945"/>
      <c r="CU102" s="945"/>
      <c r="CV102" s="946"/>
      <c r="CW102" s="944">
        <v>57</v>
      </c>
      <c r="CX102" s="945"/>
      <c r="CY102" s="945"/>
      <c r="CZ102" s="945"/>
      <c r="DA102" s="946"/>
      <c r="DB102" s="944">
        <v>110</v>
      </c>
      <c r="DC102" s="945"/>
      <c r="DD102" s="945"/>
      <c r="DE102" s="945"/>
      <c r="DF102" s="946"/>
      <c r="DG102" s="944" t="s">
        <v>541</v>
      </c>
      <c r="DH102" s="945"/>
      <c r="DI102" s="945"/>
      <c r="DJ102" s="945"/>
      <c r="DK102" s="946"/>
      <c r="DL102" s="944" t="s">
        <v>541</v>
      </c>
      <c r="DM102" s="945"/>
      <c r="DN102" s="945"/>
      <c r="DO102" s="945"/>
      <c r="DP102" s="946"/>
      <c r="DQ102" s="944" t="s">
        <v>541</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286</v>
      </c>
      <c r="AG109" s="886"/>
      <c r="AH109" s="886"/>
      <c r="AI109" s="886"/>
      <c r="AJ109" s="887"/>
      <c r="AK109" s="888" t="s">
        <v>285</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286</v>
      </c>
      <c r="BW109" s="886"/>
      <c r="BX109" s="886"/>
      <c r="BY109" s="886"/>
      <c r="BZ109" s="887"/>
      <c r="CA109" s="888" t="s">
        <v>285</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286</v>
      </c>
      <c r="DM109" s="886"/>
      <c r="DN109" s="886"/>
      <c r="DO109" s="886"/>
      <c r="DP109" s="887"/>
      <c r="DQ109" s="888" t="s">
        <v>285</v>
      </c>
      <c r="DR109" s="886"/>
      <c r="DS109" s="886"/>
      <c r="DT109" s="886"/>
      <c r="DU109" s="887"/>
      <c r="DV109" s="888" t="s">
        <v>406</v>
      </c>
      <c r="DW109" s="886"/>
      <c r="DX109" s="886"/>
      <c r="DY109" s="886"/>
      <c r="DZ109" s="917"/>
    </row>
    <row r="110" spans="1:131" s="197" customFormat="1" ht="26.25" customHeight="1" x14ac:dyDescent="0.15">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2042354</v>
      </c>
      <c r="AB110" s="871"/>
      <c r="AC110" s="871"/>
      <c r="AD110" s="871"/>
      <c r="AE110" s="872"/>
      <c r="AF110" s="873">
        <v>2013863</v>
      </c>
      <c r="AG110" s="871"/>
      <c r="AH110" s="871"/>
      <c r="AI110" s="871"/>
      <c r="AJ110" s="872"/>
      <c r="AK110" s="873">
        <v>1988892</v>
      </c>
      <c r="AL110" s="871"/>
      <c r="AM110" s="871"/>
      <c r="AN110" s="871"/>
      <c r="AO110" s="872"/>
      <c r="AP110" s="874">
        <v>24.2</v>
      </c>
      <c r="AQ110" s="875"/>
      <c r="AR110" s="875"/>
      <c r="AS110" s="875"/>
      <c r="AT110" s="876"/>
      <c r="AU110" s="918" t="s">
        <v>61</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20453510</v>
      </c>
      <c r="BR110" s="798"/>
      <c r="BS110" s="798"/>
      <c r="BT110" s="798"/>
      <c r="BU110" s="798"/>
      <c r="BV110" s="798">
        <v>19707767</v>
      </c>
      <c r="BW110" s="798"/>
      <c r="BX110" s="798"/>
      <c r="BY110" s="798"/>
      <c r="BZ110" s="798"/>
      <c r="CA110" s="798">
        <v>19614808</v>
      </c>
      <c r="CB110" s="798"/>
      <c r="CC110" s="798"/>
      <c r="CD110" s="798"/>
      <c r="CE110" s="798"/>
      <c r="CF110" s="859">
        <v>238.9</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x14ac:dyDescent="0.15">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v>654978</v>
      </c>
      <c r="BR111" s="769"/>
      <c r="BS111" s="769"/>
      <c r="BT111" s="769"/>
      <c r="BU111" s="769"/>
      <c r="BV111" s="769">
        <v>558303</v>
      </c>
      <c r="BW111" s="769"/>
      <c r="BX111" s="769"/>
      <c r="BY111" s="769"/>
      <c r="BZ111" s="769"/>
      <c r="CA111" s="769">
        <v>473402</v>
      </c>
      <c r="CB111" s="769"/>
      <c r="CC111" s="769"/>
      <c r="CD111" s="769"/>
      <c r="CE111" s="769"/>
      <c r="CF111" s="846">
        <v>5.8</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x14ac:dyDescent="0.15">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7393723</v>
      </c>
      <c r="BR112" s="769"/>
      <c r="BS112" s="769"/>
      <c r="BT112" s="769"/>
      <c r="BU112" s="769"/>
      <c r="BV112" s="769">
        <v>7119606</v>
      </c>
      <c r="BW112" s="769"/>
      <c r="BX112" s="769"/>
      <c r="BY112" s="769"/>
      <c r="BZ112" s="769"/>
      <c r="CA112" s="769">
        <v>6848353</v>
      </c>
      <c r="CB112" s="769"/>
      <c r="CC112" s="769"/>
      <c r="CD112" s="769"/>
      <c r="CE112" s="769"/>
      <c r="CF112" s="846">
        <v>83.4</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x14ac:dyDescent="0.15">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535853</v>
      </c>
      <c r="AB113" s="907"/>
      <c r="AC113" s="907"/>
      <c r="AD113" s="907"/>
      <c r="AE113" s="908"/>
      <c r="AF113" s="909">
        <v>543723</v>
      </c>
      <c r="AG113" s="907"/>
      <c r="AH113" s="907"/>
      <c r="AI113" s="907"/>
      <c r="AJ113" s="908"/>
      <c r="AK113" s="909">
        <v>548681</v>
      </c>
      <c r="AL113" s="907"/>
      <c r="AM113" s="907"/>
      <c r="AN113" s="907"/>
      <c r="AO113" s="908"/>
      <c r="AP113" s="910">
        <v>6.7</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t="s">
        <v>111</v>
      </c>
      <c r="BR113" s="769"/>
      <c r="BS113" s="769"/>
      <c r="BT113" s="769"/>
      <c r="BU113" s="769"/>
      <c r="BV113" s="769" t="s">
        <v>111</v>
      </c>
      <c r="BW113" s="769"/>
      <c r="BX113" s="769"/>
      <c r="BY113" s="769"/>
      <c r="BZ113" s="769"/>
      <c r="CA113" s="769" t="s">
        <v>111</v>
      </c>
      <c r="CB113" s="769"/>
      <c r="CC113" s="769"/>
      <c r="CD113" s="769"/>
      <c r="CE113" s="769"/>
      <c r="CF113" s="846" t="s">
        <v>111</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x14ac:dyDescent="0.15">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111</v>
      </c>
      <c r="AB114" s="782"/>
      <c r="AC114" s="782"/>
      <c r="AD114" s="782"/>
      <c r="AE114" s="783"/>
      <c r="AF114" s="784" t="s">
        <v>111</v>
      </c>
      <c r="AG114" s="782"/>
      <c r="AH114" s="782"/>
      <c r="AI114" s="782"/>
      <c r="AJ114" s="783"/>
      <c r="AK114" s="784" t="s">
        <v>111</v>
      </c>
      <c r="AL114" s="782"/>
      <c r="AM114" s="782"/>
      <c r="AN114" s="782"/>
      <c r="AO114" s="783"/>
      <c r="AP114" s="752" t="s">
        <v>111</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3835475</v>
      </c>
      <c r="BR114" s="769"/>
      <c r="BS114" s="769"/>
      <c r="BT114" s="769"/>
      <c r="BU114" s="769"/>
      <c r="BV114" s="769">
        <v>3729026</v>
      </c>
      <c r="BW114" s="769"/>
      <c r="BX114" s="769"/>
      <c r="BY114" s="769"/>
      <c r="BZ114" s="769"/>
      <c r="CA114" s="769">
        <v>3524226</v>
      </c>
      <c r="CB114" s="769"/>
      <c r="CC114" s="769"/>
      <c r="CD114" s="769"/>
      <c r="CE114" s="769"/>
      <c r="CF114" s="846">
        <v>42.9</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v>32340</v>
      </c>
      <c r="DH114" s="782"/>
      <c r="DI114" s="782"/>
      <c r="DJ114" s="782"/>
      <c r="DK114" s="783"/>
      <c r="DL114" s="784">
        <v>18536</v>
      </c>
      <c r="DM114" s="782"/>
      <c r="DN114" s="782"/>
      <c r="DO114" s="782"/>
      <c r="DP114" s="783"/>
      <c r="DQ114" s="784">
        <v>14167</v>
      </c>
      <c r="DR114" s="782"/>
      <c r="DS114" s="782"/>
      <c r="DT114" s="782"/>
      <c r="DU114" s="783"/>
      <c r="DV114" s="752">
        <v>0.2</v>
      </c>
      <c r="DW114" s="753"/>
      <c r="DX114" s="753"/>
      <c r="DY114" s="753"/>
      <c r="DZ114" s="754"/>
    </row>
    <row r="115" spans="1:130" s="197" customFormat="1" ht="26.25" customHeight="1" x14ac:dyDescent="0.15">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108740</v>
      </c>
      <c r="AB115" s="907"/>
      <c r="AC115" s="907"/>
      <c r="AD115" s="907"/>
      <c r="AE115" s="908"/>
      <c r="AF115" s="909">
        <v>106932</v>
      </c>
      <c r="AG115" s="907"/>
      <c r="AH115" s="907"/>
      <c r="AI115" s="907"/>
      <c r="AJ115" s="908"/>
      <c r="AK115" s="909">
        <v>99125</v>
      </c>
      <c r="AL115" s="907"/>
      <c r="AM115" s="907"/>
      <c r="AN115" s="907"/>
      <c r="AO115" s="908"/>
      <c r="AP115" s="910">
        <v>1.2</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120006</v>
      </c>
      <c r="DH115" s="782"/>
      <c r="DI115" s="782"/>
      <c r="DJ115" s="782"/>
      <c r="DK115" s="783"/>
      <c r="DL115" s="784">
        <v>120028</v>
      </c>
      <c r="DM115" s="782"/>
      <c r="DN115" s="782"/>
      <c r="DO115" s="782"/>
      <c r="DP115" s="783"/>
      <c r="DQ115" s="784">
        <v>120316</v>
      </c>
      <c r="DR115" s="782"/>
      <c r="DS115" s="782"/>
      <c r="DT115" s="782"/>
      <c r="DU115" s="783"/>
      <c r="DV115" s="752">
        <v>1.5</v>
      </c>
      <c r="DW115" s="753"/>
      <c r="DX115" s="753"/>
      <c r="DY115" s="753"/>
      <c r="DZ115" s="754"/>
    </row>
    <row r="116" spans="1:130" s="197" customFormat="1" ht="26.25" customHeight="1" x14ac:dyDescent="0.15">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v>13</v>
      </c>
      <c r="AL116" s="782"/>
      <c r="AM116" s="782"/>
      <c r="AN116" s="782"/>
      <c r="AO116" s="783"/>
      <c r="AP116" s="752">
        <v>0</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55660</v>
      </c>
      <c r="DH116" s="782"/>
      <c r="DI116" s="782"/>
      <c r="DJ116" s="782"/>
      <c r="DK116" s="783"/>
      <c r="DL116" s="784">
        <v>27460</v>
      </c>
      <c r="DM116" s="782"/>
      <c r="DN116" s="782"/>
      <c r="DO116" s="782"/>
      <c r="DP116" s="783"/>
      <c r="DQ116" s="784">
        <v>2230</v>
      </c>
      <c r="DR116" s="782"/>
      <c r="DS116" s="782"/>
      <c r="DT116" s="782"/>
      <c r="DU116" s="783"/>
      <c r="DV116" s="752">
        <v>0</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2686947</v>
      </c>
      <c r="AB117" s="893"/>
      <c r="AC117" s="893"/>
      <c r="AD117" s="893"/>
      <c r="AE117" s="894"/>
      <c r="AF117" s="896">
        <v>2664518</v>
      </c>
      <c r="AG117" s="893"/>
      <c r="AH117" s="893"/>
      <c r="AI117" s="893"/>
      <c r="AJ117" s="894"/>
      <c r="AK117" s="896">
        <v>2636711</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x14ac:dyDescent="0.15">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286</v>
      </c>
      <c r="AG118" s="886"/>
      <c r="AH118" s="886"/>
      <c r="AI118" s="886"/>
      <c r="AJ118" s="887"/>
      <c r="AK118" s="888" t="s">
        <v>285</v>
      </c>
      <c r="AL118" s="886"/>
      <c r="AM118" s="886"/>
      <c r="AN118" s="886"/>
      <c r="AO118" s="887"/>
      <c r="AP118" s="889" t="s">
        <v>406</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434</v>
      </c>
      <c r="BP118" s="836"/>
      <c r="BQ118" s="855">
        <v>32337686</v>
      </c>
      <c r="BR118" s="856"/>
      <c r="BS118" s="856"/>
      <c r="BT118" s="856"/>
      <c r="BU118" s="856"/>
      <c r="BV118" s="856">
        <v>31114702</v>
      </c>
      <c r="BW118" s="856"/>
      <c r="BX118" s="856"/>
      <c r="BY118" s="856"/>
      <c r="BZ118" s="856"/>
      <c r="CA118" s="856">
        <v>30460789</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x14ac:dyDescent="0.15">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5299047</v>
      </c>
      <c r="BR119" s="798"/>
      <c r="BS119" s="798"/>
      <c r="BT119" s="798"/>
      <c r="BU119" s="798"/>
      <c r="BV119" s="798">
        <v>6051364</v>
      </c>
      <c r="BW119" s="798"/>
      <c r="BX119" s="798"/>
      <c r="BY119" s="798"/>
      <c r="BZ119" s="798"/>
      <c r="CA119" s="798">
        <v>6756182</v>
      </c>
      <c r="CB119" s="798"/>
      <c r="CC119" s="798"/>
      <c r="CD119" s="798"/>
      <c r="CE119" s="798"/>
      <c r="CF119" s="859">
        <v>82.3</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446972</v>
      </c>
      <c r="DH119" s="715"/>
      <c r="DI119" s="715"/>
      <c r="DJ119" s="715"/>
      <c r="DK119" s="716"/>
      <c r="DL119" s="717">
        <v>392279</v>
      </c>
      <c r="DM119" s="715"/>
      <c r="DN119" s="715"/>
      <c r="DO119" s="715"/>
      <c r="DP119" s="716"/>
      <c r="DQ119" s="717">
        <v>336689</v>
      </c>
      <c r="DR119" s="715"/>
      <c r="DS119" s="715"/>
      <c r="DT119" s="715"/>
      <c r="DU119" s="716"/>
      <c r="DV119" s="805">
        <v>4.0999999999999996</v>
      </c>
      <c r="DW119" s="806"/>
      <c r="DX119" s="806"/>
      <c r="DY119" s="806"/>
      <c r="DZ119" s="807"/>
    </row>
    <row r="120" spans="1:130" s="197" customFormat="1" ht="26.25" customHeight="1" x14ac:dyDescent="0.15">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v>655197</v>
      </c>
      <c r="BR120" s="769"/>
      <c r="BS120" s="769"/>
      <c r="BT120" s="769"/>
      <c r="BU120" s="769"/>
      <c r="BV120" s="769">
        <v>599616</v>
      </c>
      <c r="BW120" s="769"/>
      <c r="BX120" s="769"/>
      <c r="BY120" s="769"/>
      <c r="BZ120" s="769"/>
      <c r="CA120" s="769">
        <v>617186</v>
      </c>
      <c r="CB120" s="769"/>
      <c r="CC120" s="769"/>
      <c r="CD120" s="769"/>
      <c r="CE120" s="769"/>
      <c r="CF120" s="846">
        <v>7.5</v>
      </c>
      <c r="CG120" s="847"/>
      <c r="CH120" s="847"/>
      <c r="CI120" s="847"/>
      <c r="CJ120" s="847"/>
      <c r="CK120" s="848" t="s">
        <v>440</v>
      </c>
      <c r="CL120" s="808"/>
      <c r="CM120" s="808"/>
      <c r="CN120" s="808"/>
      <c r="CO120" s="809"/>
      <c r="CP120" s="852" t="s">
        <v>384</v>
      </c>
      <c r="CQ120" s="853"/>
      <c r="CR120" s="853"/>
      <c r="CS120" s="853"/>
      <c r="CT120" s="853"/>
      <c r="CU120" s="853"/>
      <c r="CV120" s="853"/>
      <c r="CW120" s="853"/>
      <c r="CX120" s="853"/>
      <c r="CY120" s="853"/>
      <c r="CZ120" s="853"/>
      <c r="DA120" s="853"/>
      <c r="DB120" s="853"/>
      <c r="DC120" s="853"/>
      <c r="DD120" s="853"/>
      <c r="DE120" s="853"/>
      <c r="DF120" s="854"/>
      <c r="DG120" s="797">
        <v>6517857</v>
      </c>
      <c r="DH120" s="798"/>
      <c r="DI120" s="798"/>
      <c r="DJ120" s="798"/>
      <c r="DK120" s="798"/>
      <c r="DL120" s="798">
        <v>6359676</v>
      </c>
      <c r="DM120" s="798"/>
      <c r="DN120" s="798"/>
      <c r="DO120" s="798"/>
      <c r="DP120" s="798"/>
      <c r="DQ120" s="798">
        <v>6179887</v>
      </c>
      <c r="DR120" s="798"/>
      <c r="DS120" s="798"/>
      <c r="DT120" s="798"/>
      <c r="DU120" s="798"/>
      <c r="DV120" s="799">
        <v>75.3</v>
      </c>
      <c r="DW120" s="799"/>
      <c r="DX120" s="799"/>
      <c r="DY120" s="799"/>
      <c r="DZ120" s="800"/>
    </row>
    <row r="121" spans="1:130" s="197" customFormat="1" ht="26.25" customHeight="1" x14ac:dyDescent="0.15">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18091535</v>
      </c>
      <c r="BR121" s="856"/>
      <c r="BS121" s="856"/>
      <c r="BT121" s="856"/>
      <c r="BU121" s="856"/>
      <c r="BV121" s="856">
        <v>17601862</v>
      </c>
      <c r="BW121" s="856"/>
      <c r="BX121" s="856"/>
      <c r="BY121" s="856"/>
      <c r="BZ121" s="856"/>
      <c r="CA121" s="856">
        <v>17749213</v>
      </c>
      <c r="CB121" s="856"/>
      <c r="CC121" s="856"/>
      <c r="CD121" s="856"/>
      <c r="CE121" s="856"/>
      <c r="CF121" s="857">
        <v>216.1</v>
      </c>
      <c r="CG121" s="858"/>
      <c r="CH121" s="858"/>
      <c r="CI121" s="858"/>
      <c r="CJ121" s="858"/>
      <c r="CK121" s="849"/>
      <c r="CL121" s="810"/>
      <c r="CM121" s="810"/>
      <c r="CN121" s="810"/>
      <c r="CO121" s="811"/>
      <c r="CP121" s="826" t="s">
        <v>390</v>
      </c>
      <c r="CQ121" s="827"/>
      <c r="CR121" s="827"/>
      <c r="CS121" s="827"/>
      <c r="CT121" s="827"/>
      <c r="CU121" s="827"/>
      <c r="CV121" s="827"/>
      <c r="CW121" s="827"/>
      <c r="CX121" s="827"/>
      <c r="CY121" s="827"/>
      <c r="CZ121" s="827"/>
      <c r="DA121" s="827"/>
      <c r="DB121" s="827"/>
      <c r="DC121" s="827"/>
      <c r="DD121" s="827"/>
      <c r="DE121" s="827"/>
      <c r="DF121" s="828"/>
      <c r="DG121" s="768">
        <v>562351</v>
      </c>
      <c r="DH121" s="769"/>
      <c r="DI121" s="769"/>
      <c r="DJ121" s="769"/>
      <c r="DK121" s="769"/>
      <c r="DL121" s="769">
        <v>434228</v>
      </c>
      <c r="DM121" s="769"/>
      <c r="DN121" s="769"/>
      <c r="DO121" s="769"/>
      <c r="DP121" s="769"/>
      <c r="DQ121" s="769">
        <v>338954</v>
      </c>
      <c r="DR121" s="769"/>
      <c r="DS121" s="769"/>
      <c r="DT121" s="769"/>
      <c r="DU121" s="769"/>
      <c r="DV121" s="821">
        <v>4.0999999999999996</v>
      </c>
      <c r="DW121" s="821"/>
      <c r="DX121" s="821"/>
      <c r="DY121" s="821"/>
      <c r="DZ121" s="822"/>
    </row>
    <row r="122" spans="1:130" s="197" customFormat="1" ht="26.25" customHeight="1" x14ac:dyDescent="0.15">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v>15548</v>
      </c>
      <c r="AB122" s="782"/>
      <c r="AC122" s="782"/>
      <c r="AD122" s="782"/>
      <c r="AE122" s="783"/>
      <c r="AF122" s="784">
        <v>15572</v>
      </c>
      <c r="AG122" s="782"/>
      <c r="AH122" s="782"/>
      <c r="AI122" s="782"/>
      <c r="AJ122" s="783"/>
      <c r="AK122" s="784">
        <v>5181</v>
      </c>
      <c r="AL122" s="782"/>
      <c r="AM122" s="782"/>
      <c r="AN122" s="782"/>
      <c r="AO122" s="783"/>
      <c r="AP122" s="752">
        <v>0.1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443</v>
      </c>
      <c r="BP122" s="836"/>
      <c r="BQ122" s="837">
        <v>24045779</v>
      </c>
      <c r="BR122" s="838"/>
      <c r="BS122" s="838"/>
      <c r="BT122" s="838"/>
      <c r="BU122" s="838"/>
      <c r="BV122" s="838">
        <v>24252842</v>
      </c>
      <c r="BW122" s="838"/>
      <c r="BX122" s="838"/>
      <c r="BY122" s="838"/>
      <c r="BZ122" s="838"/>
      <c r="CA122" s="838">
        <v>25122581</v>
      </c>
      <c r="CB122" s="838"/>
      <c r="CC122" s="838"/>
      <c r="CD122" s="838"/>
      <c r="CE122" s="838"/>
      <c r="CF122" s="741"/>
      <c r="CG122" s="742"/>
      <c r="CH122" s="742"/>
      <c r="CI122" s="742"/>
      <c r="CJ122" s="839"/>
      <c r="CK122" s="849"/>
      <c r="CL122" s="810"/>
      <c r="CM122" s="810"/>
      <c r="CN122" s="810"/>
      <c r="CO122" s="811"/>
      <c r="CP122" s="826" t="s">
        <v>388</v>
      </c>
      <c r="CQ122" s="827"/>
      <c r="CR122" s="827"/>
      <c r="CS122" s="827"/>
      <c r="CT122" s="827"/>
      <c r="CU122" s="827"/>
      <c r="CV122" s="827"/>
      <c r="CW122" s="827"/>
      <c r="CX122" s="827"/>
      <c r="CY122" s="827"/>
      <c r="CZ122" s="827"/>
      <c r="DA122" s="827"/>
      <c r="DB122" s="827"/>
      <c r="DC122" s="827"/>
      <c r="DD122" s="827"/>
      <c r="DE122" s="827"/>
      <c r="DF122" s="828"/>
      <c r="DG122" s="768">
        <v>241868</v>
      </c>
      <c r="DH122" s="769"/>
      <c r="DI122" s="769"/>
      <c r="DJ122" s="769"/>
      <c r="DK122" s="769"/>
      <c r="DL122" s="769">
        <v>203340</v>
      </c>
      <c r="DM122" s="769"/>
      <c r="DN122" s="769"/>
      <c r="DO122" s="769"/>
      <c r="DP122" s="769"/>
      <c r="DQ122" s="769">
        <v>168153</v>
      </c>
      <c r="DR122" s="769"/>
      <c r="DS122" s="769"/>
      <c r="DT122" s="769"/>
      <c r="DU122" s="769"/>
      <c r="DV122" s="821">
        <v>2</v>
      </c>
      <c r="DW122" s="821"/>
      <c r="DX122" s="821"/>
      <c r="DY122" s="821"/>
      <c r="DZ122" s="822"/>
    </row>
    <row r="123" spans="1:130" s="197" customFormat="1" ht="26.25" customHeight="1" thickBot="1" x14ac:dyDescent="0.2">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31663</v>
      </c>
      <c r="AB123" s="782"/>
      <c r="AC123" s="782"/>
      <c r="AD123" s="782"/>
      <c r="AE123" s="783"/>
      <c r="AF123" s="784">
        <v>30609</v>
      </c>
      <c r="AG123" s="782"/>
      <c r="AH123" s="782"/>
      <c r="AI123" s="782"/>
      <c r="AJ123" s="783"/>
      <c r="AK123" s="784">
        <v>26586</v>
      </c>
      <c r="AL123" s="782"/>
      <c r="AM123" s="782"/>
      <c r="AN123" s="782"/>
      <c r="AO123" s="783"/>
      <c r="AP123" s="752">
        <v>0.3</v>
      </c>
      <c r="AQ123" s="753"/>
      <c r="AR123" s="753"/>
      <c r="AS123" s="753"/>
      <c r="AT123" s="754"/>
      <c r="AU123" s="832" t="s">
        <v>444</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98.5</v>
      </c>
      <c r="BR123" s="830"/>
      <c r="BS123" s="830"/>
      <c r="BT123" s="830"/>
      <c r="BU123" s="830"/>
      <c r="BV123" s="830">
        <v>83.9</v>
      </c>
      <c r="BW123" s="830"/>
      <c r="BX123" s="830"/>
      <c r="BY123" s="830"/>
      <c r="BZ123" s="830"/>
      <c r="CA123" s="830">
        <v>65</v>
      </c>
      <c r="CB123" s="830"/>
      <c r="CC123" s="830"/>
      <c r="CD123" s="830"/>
      <c r="CE123" s="830"/>
      <c r="CF123" s="728"/>
      <c r="CG123" s="729"/>
      <c r="CH123" s="729"/>
      <c r="CI123" s="729"/>
      <c r="CJ123" s="831"/>
      <c r="CK123" s="849"/>
      <c r="CL123" s="810"/>
      <c r="CM123" s="810"/>
      <c r="CN123" s="810"/>
      <c r="CO123" s="811"/>
      <c r="CP123" s="826" t="s">
        <v>386</v>
      </c>
      <c r="CQ123" s="827"/>
      <c r="CR123" s="827"/>
      <c r="CS123" s="827"/>
      <c r="CT123" s="827"/>
      <c r="CU123" s="827"/>
      <c r="CV123" s="827"/>
      <c r="CW123" s="827"/>
      <c r="CX123" s="827"/>
      <c r="CY123" s="827"/>
      <c r="CZ123" s="827"/>
      <c r="DA123" s="827"/>
      <c r="DB123" s="827"/>
      <c r="DC123" s="827"/>
      <c r="DD123" s="827"/>
      <c r="DE123" s="827"/>
      <c r="DF123" s="828"/>
      <c r="DG123" s="781">
        <v>54560</v>
      </c>
      <c r="DH123" s="782"/>
      <c r="DI123" s="782"/>
      <c r="DJ123" s="782"/>
      <c r="DK123" s="783"/>
      <c r="DL123" s="784">
        <v>87480</v>
      </c>
      <c r="DM123" s="782"/>
      <c r="DN123" s="782"/>
      <c r="DO123" s="782"/>
      <c r="DP123" s="783"/>
      <c r="DQ123" s="784">
        <v>109672</v>
      </c>
      <c r="DR123" s="782"/>
      <c r="DS123" s="782"/>
      <c r="DT123" s="782"/>
      <c r="DU123" s="783"/>
      <c r="DV123" s="752">
        <v>1.3</v>
      </c>
      <c r="DW123" s="753"/>
      <c r="DX123" s="753"/>
      <c r="DY123" s="753"/>
      <c r="DZ123" s="754"/>
    </row>
    <row r="124" spans="1:130" s="197" customFormat="1" ht="26.25" customHeight="1" x14ac:dyDescent="0.15">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445</v>
      </c>
      <c r="CQ124" s="827"/>
      <c r="CR124" s="827"/>
      <c r="CS124" s="827"/>
      <c r="CT124" s="827"/>
      <c r="CU124" s="827"/>
      <c r="CV124" s="827"/>
      <c r="CW124" s="827"/>
      <c r="CX124" s="827"/>
      <c r="CY124" s="827"/>
      <c r="CZ124" s="827"/>
      <c r="DA124" s="827"/>
      <c r="DB124" s="827"/>
      <c r="DC124" s="827"/>
      <c r="DD124" s="827"/>
      <c r="DE124" s="827"/>
      <c r="DF124" s="828"/>
      <c r="DG124" s="714">
        <v>17087</v>
      </c>
      <c r="DH124" s="715"/>
      <c r="DI124" s="715"/>
      <c r="DJ124" s="715"/>
      <c r="DK124" s="716"/>
      <c r="DL124" s="717">
        <v>34882</v>
      </c>
      <c r="DM124" s="715"/>
      <c r="DN124" s="715"/>
      <c r="DO124" s="715"/>
      <c r="DP124" s="716"/>
      <c r="DQ124" s="717">
        <v>51687</v>
      </c>
      <c r="DR124" s="715"/>
      <c r="DS124" s="715"/>
      <c r="DT124" s="715"/>
      <c r="DU124" s="716"/>
      <c r="DV124" s="805">
        <v>0.6</v>
      </c>
      <c r="DW124" s="806"/>
      <c r="DX124" s="806"/>
      <c r="DY124" s="806"/>
      <c r="DZ124" s="807"/>
    </row>
    <row r="125" spans="1:130" s="197" customFormat="1" ht="26.25" customHeight="1" thickBot="1" x14ac:dyDescent="0.2">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446</v>
      </c>
      <c r="CL125" s="808"/>
      <c r="CM125" s="808"/>
      <c r="CN125" s="808"/>
      <c r="CO125" s="809"/>
      <c r="CP125" s="814" t="s">
        <v>447</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x14ac:dyDescent="0.15">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60423</v>
      </c>
      <c r="AB126" s="782"/>
      <c r="AC126" s="782"/>
      <c r="AD126" s="782"/>
      <c r="AE126" s="783"/>
      <c r="AF126" s="784">
        <v>60423</v>
      </c>
      <c r="AG126" s="782"/>
      <c r="AH126" s="782"/>
      <c r="AI126" s="782"/>
      <c r="AJ126" s="783"/>
      <c r="AK126" s="784">
        <v>67188</v>
      </c>
      <c r="AL126" s="782"/>
      <c r="AM126" s="782"/>
      <c r="AN126" s="782"/>
      <c r="AO126" s="783"/>
      <c r="AP126" s="752">
        <v>0.8</v>
      </c>
      <c r="AQ126" s="753"/>
      <c r="AR126" s="753"/>
      <c r="AS126" s="753"/>
      <c r="AT126" s="754"/>
      <c r="AU126" s="233"/>
      <c r="AV126" s="233"/>
      <c r="AW126" s="233"/>
      <c r="AX126" s="804" t="s">
        <v>448</v>
      </c>
      <c r="AY126" s="762"/>
      <c r="AZ126" s="762"/>
      <c r="BA126" s="762"/>
      <c r="BB126" s="762"/>
      <c r="BC126" s="762"/>
      <c r="BD126" s="762"/>
      <c r="BE126" s="763"/>
      <c r="BF126" s="761" t="s">
        <v>449</v>
      </c>
      <c r="BG126" s="762"/>
      <c r="BH126" s="762"/>
      <c r="BI126" s="762"/>
      <c r="BJ126" s="762"/>
      <c r="BK126" s="762"/>
      <c r="BL126" s="763"/>
      <c r="BM126" s="761" t="s">
        <v>450</v>
      </c>
      <c r="BN126" s="762"/>
      <c r="BO126" s="762"/>
      <c r="BP126" s="762"/>
      <c r="BQ126" s="762"/>
      <c r="BR126" s="762"/>
      <c r="BS126" s="763"/>
      <c r="BT126" s="761" t="s">
        <v>451</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452</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x14ac:dyDescent="0.2">
      <c r="A127" s="865"/>
      <c r="B127" s="866"/>
      <c r="C127" s="823" t="s">
        <v>453</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1106</v>
      </c>
      <c r="AB127" s="782"/>
      <c r="AC127" s="782"/>
      <c r="AD127" s="782"/>
      <c r="AE127" s="783"/>
      <c r="AF127" s="784">
        <v>328</v>
      </c>
      <c r="AG127" s="782"/>
      <c r="AH127" s="782"/>
      <c r="AI127" s="782"/>
      <c r="AJ127" s="783"/>
      <c r="AK127" s="784">
        <v>170</v>
      </c>
      <c r="AL127" s="782"/>
      <c r="AM127" s="782"/>
      <c r="AN127" s="782"/>
      <c r="AO127" s="783"/>
      <c r="AP127" s="752">
        <v>0</v>
      </c>
      <c r="AQ127" s="753"/>
      <c r="AR127" s="753"/>
      <c r="AS127" s="753"/>
      <c r="AT127" s="754"/>
      <c r="AU127" s="233"/>
      <c r="AV127" s="233"/>
      <c r="AW127" s="233"/>
      <c r="AX127" s="755" t="s">
        <v>454</v>
      </c>
      <c r="AY127" s="756"/>
      <c r="AZ127" s="756"/>
      <c r="BA127" s="756"/>
      <c r="BB127" s="756"/>
      <c r="BC127" s="756"/>
      <c r="BD127" s="756"/>
      <c r="BE127" s="757"/>
      <c r="BF127" s="758" t="s">
        <v>111</v>
      </c>
      <c r="BG127" s="759"/>
      <c r="BH127" s="759"/>
      <c r="BI127" s="759"/>
      <c r="BJ127" s="759"/>
      <c r="BK127" s="759"/>
      <c r="BL127" s="760"/>
      <c r="BM127" s="758">
        <v>13.32</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455</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x14ac:dyDescent="0.15">
      <c r="A128" s="793" t="s">
        <v>456</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457</v>
      </c>
      <c r="X128" s="795"/>
      <c r="Y128" s="795"/>
      <c r="Z128" s="796"/>
      <c r="AA128" s="721">
        <v>91538</v>
      </c>
      <c r="AB128" s="722"/>
      <c r="AC128" s="722"/>
      <c r="AD128" s="722"/>
      <c r="AE128" s="723"/>
      <c r="AF128" s="724">
        <v>79597</v>
      </c>
      <c r="AG128" s="722"/>
      <c r="AH128" s="722"/>
      <c r="AI128" s="722"/>
      <c r="AJ128" s="723"/>
      <c r="AK128" s="724">
        <v>86970</v>
      </c>
      <c r="AL128" s="722"/>
      <c r="AM128" s="722"/>
      <c r="AN128" s="722"/>
      <c r="AO128" s="723"/>
      <c r="AP128" s="725"/>
      <c r="AQ128" s="726"/>
      <c r="AR128" s="726"/>
      <c r="AS128" s="726"/>
      <c r="AT128" s="727"/>
      <c r="AU128" s="235"/>
      <c r="AV128" s="235"/>
      <c r="AW128" s="235"/>
      <c r="AX128" s="770" t="s">
        <v>458</v>
      </c>
      <c r="AY128" s="766"/>
      <c r="AZ128" s="766"/>
      <c r="BA128" s="766"/>
      <c r="BB128" s="766"/>
      <c r="BC128" s="766"/>
      <c r="BD128" s="766"/>
      <c r="BE128" s="767"/>
      <c r="BF128" s="788" t="s">
        <v>111</v>
      </c>
      <c r="BG128" s="789"/>
      <c r="BH128" s="789"/>
      <c r="BI128" s="789"/>
      <c r="BJ128" s="789"/>
      <c r="BK128" s="789"/>
      <c r="BL128" s="790"/>
      <c r="BM128" s="788">
        <v>18.32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459</v>
      </c>
      <c r="X129" s="779"/>
      <c r="Y129" s="779"/>
      <c r="Z129" s="780"/>
      <c r="AA129" s="781">
        <v>10159430</v>
      </c>
      <c r="AB129" s="782"/>
      <c r="AC129" s="782"/>
      <c r="AD129" s="782"/>
      <c r="AE129" s="783"/>
      <c r="AF129" s="784">
        <v>9961140</v>
      </c>
      <c r="AG129" s="782"/>
      <c r="AH129" s="782"/>
      <c r="AI129" s="782"/>
      <c r="AJ129" s="783"/>
      <c r="AK129" s="784">
        <v>10054109</v>
      </c>
      <c r="AL129" s="782"/>
      <c r="AM129" s="782"/>
      <c r="AN129" s="782"/>
      <c r="AO129" s="783"/>
      <c r="AP129" s="785"/>
      <c r="AQ129" s="786"/>
      <c r="AR129" s="786"/>
      <c r="AS129" s="786"/>
      <c r="AT129" s="787"/>
      <c r="AU129" s="235"/>
      <c r="AV129" s="235"/>
      <c r="AW129" s="235"/>
      <c r="AX129" s="770" t="s">
        <v>460</v>
      </c>
      <c r="AY129" s="766"/>
      <c r="AZ129" s="766"/>
      <c r="BA129" s="766"/>
      <c r="BB129" s="766"/>
      <c r="BC129" s="766"/>
      <c r="BD129" s="766"/>
      <c r="BE129" s="767"/>
      <c r="BF129" s="771">
        <v>9.4</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461</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462</v>
      </c>
      <c r="X130" s="779"/>
      <c r="Y130" s="779"/>
      <c r="Z130" s="780"/>
      <c r="AA130" s="781">
        <v>1748351</v>
      </c>
      <c r="AB130" s="782"/>
      <c r="AC130" s="782"/>
      <c r="AD130" s="782"/>
      <c r="AE130" s="783"/>
      <c r="AF130" s="784">
        <v>1787521</v>
      </c>
      <c r="AG130" s="782"/>
      <c r="AH130" s="782"/>
      <c r="AI130" s="782"/>
      <c r="AJ130" s="783"/>
      <c r="AK130" s="784">
        <v>1842053</v>
      </c>
      <c r="AL130" s="782"/>
      <c r="AM130" s="782"/>
      <c r="AN130" s="782"/>
      <c r="AO130" s="783"/>
      <c r="AP130" s="785"/>
      <c r="AQ130" s="786"/>
      <c r="AR130" s="786"/>
      <c r="AS130" s="786"/>
      <c r="AT130" s="787"/>
      <c r="AU130" s="235"/>
      <c r="AV130" s="235"/>
      <c r="AW130" s="235"/>
      <c r="AX130" s="749" t="s">
        <v>463</v>
      </c>
      <c r="AY130" s="750"/>
      <c r="AZ130" s="750"/>
      <c r="BA130" s="750"/>
      <c r="BB130" s="750"/>
      <c r="BC130" s="750"/>
      <c r="BD130" s="750"/>
      <c r="BE130" s="751"/>
      <c r="BF130" s="703">
        <v>65</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464</v>
      </c>
      <c r="X131" s="712"/>
      <c r="Y131" s="712"/>
      <c r="Z131" s="713"/>
      <c r="AA131" s="714">
        <v>8411079</v>
      </c>
      <c r="AB131" s="715"/>
      <c r="AC131" s="715"/>
      <c r="AD131" s="715"/>
      <c r="AE131" s="716"/>
      <c r="AF131" s="717">
        <v>8173619</v>
      </c>
      <c r="AG131" s="715"/>
      <c r="AH131" s="715"/>
      <c r="AI131" s="715"/>
      <c r="AJ131" s="716"/>
      <c r="AK131" s="717">
        <v>8212056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465</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466</v>
      </c>
      <c r="W132" s="735"/>
      <c r="X132" s="735"/>
      <c r="Y132" s="735"/>
      <c r="Z132" s="736"/>
      <c r="AA132" s="737">
        <v>10.07074122</v>
      </c>
      <c r="AB132" s="738"/>
      <c r="AC132" s="738"/>
      <c r="AD132" s="738"/>
      <c r="AE132" s="739"/>
      <c r="AF132" s="740">
        <v>9.7557764799999998</v>
      </c>
      <c r="AG132" s="738"/>
      <c r="AH132" s="738"/>
      <c r="AI132" s="738"/>
      <c r="AJ132" s="739"/>
      <c r="AK132" s="740">
        <v>8.6176713849999995</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467</v>
      </c>
      <c r="W133" s="744"/>
      <c r="X133" s="744"/>
      <c r="Y133" s="744"/>
      <c r="Z133" s="745"/>
      <c r="AA133" s="746">
        <v>10.4</v>
      </c>
      <c r="AB133" s="747"/>
      <c r="AC133" s="747"/>
      <c r="AD133" s="747"/>
      <c r="AE133" s="748"/>
      <c r="AF133" s="746">
        <v>9.9</v>
      </c>
      <c r="AG133" s="747"/>
      <c r="AH133" s="747"/>
      <c r="AI133" s="747"/>
      <c r="AJ133" s="748"/>
      <c r="AK133" s="746">
        <v>9.4</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17" t="s">
        <v>470</v>
      </c>
      <c r="L7" s="254"/>
      <c r="M7" s="255" t="s">
        <v>471</v>
      </c>
      <c r="N7" s="256"/>
    </row>
    <row r="8" spans="1:16" x14ac:dyDescent="0.15">
      <c r="A8" s="248"/>
      <c r="B8" s="244"/>
      <c r="C8" s="244"/>
      <c r="D8" s="244"/>
      <c r="E8" s="244"/>
      <c r="F8" s="244"/>
      <c r="G8" s="257"/>
      <c r="H8" s="258"/>
      <c r="I8" s="258"/>
      <c r="J8" s="259"/>
      <c r="K8" s="1118"/>
      <c r="L8" s="260" t="s">
        <v>472</v>
      </c>
      <c r="M8" s="261" t="s">
        <v>473</v>
      </c>
      <c r="N8" s="262" t="s">
        <v>474</v>
      </c>
    </row>
    <row r="9" spans="1:16" x14ac:dyDescent="0.15">
      <c r="A9" s="248"/>
      <c r="B9" s="244"/>
      <c r="C9" s="244"/>
      <c r="D9" s="244"/>
      <c r="E9" s="244"/>
      <c r="F9" s="244"/>
      <c r="G9" s="1131" t="s">
        <v>475</v>
      </c>
      <c r="H9" s="1132"/>
      <c r="I9" s="1132"/>
      <c r="J9" s="1133"/>
      <c r="K9" s="263">
        <v>3185121</v>
      </c>
      <c r="L9" s="264">
        <v>122293</v>
      </c>
      <c r="M9" s="265">
        <v>83170</v>
      </c>
      <c r="N9" s="266">
        <v>47</v>
      </c>
    </row>
    <row r="10" spans="1:16" x14ac:dyDescent="0.15">
      <c r="A10" s="248"/>
      <c r="B10" s="244"/>
      <c r="C10" s="244"/>
      <c r="D10" s="244"/>
      <c r="E10" s="244"/>
      <c r="F10" s="244"/>
      <c r="G10" s="1131" t="s">
        <v>476</v>
      </c>
      <c r="H10" s="1132"/>
      <c r="I10" s="1132"/>
      <c r="J10" s="1133"/>
      <c r="K10" s="267">
        <v>156450</v>
      </c>
      <c r="L10" s="268">
        <v>6007</v>
      </c>
      <c r="M10" s="269">
        <v>7053</v>
      </c>
      <c r="N10" s="270">
        <v>-14.8</v>
      </c>
    </row>
    <row r="11" spans="1:16" ht="13.5" customHeight="1" x14ac:dyDescent="0.15">
      <c r="A11" s="248"/>
      <c r="B11" s="244"/>
      <c r="C11" s="244"/>
      <c r="D11" s="244"/>
      <c r="E11" s="244"/>
      <c r="F11" s="244"/>
      <c r="G11" s="1131" t="s">
        <v>477</v>
      </c>
      <c r="H11" s="1132"/>
      <c r="I11" s="1132"/>
      <c r="J11" s="1133"/>
      <c r="K11" s="267">
        <v>1885</v>
      </c>
      <c r="L11" s="268">
        <v>72</v>
      </c>
      <c r="M11" s="269">
        <v>8860</v>
      </c>
      <c r="N11" s="270">
        <v>-99.2</v>
      </c>
    </row>
    <row r="12" spans="1:16" ht="13.5" customHeight="1" x14ac:dyDescent="0.15">
      <c r="A12" s="248"/>
      <c r="B12" s="244"/>
      <c r="C12" s="244"/>
      <c r="D12" s="244"/>
      <c r="E12" s="244"/>
      <c r="F12" s="244"/>
      <c r="G12" s="1131" t="s">
        <v>478</v>
      </c>
      <c r="H12" s="1132"/>
      <c r="I12" s="1132"/>
      <c r="J12" s="1133"/>
      <c r="K12" s="267" t="s">
        <v>479</v>
      </c>
      <c r="L12" s="268" t="s">
        <v>479</v>
      </c>
      <c r="M12" s="269">
        <v>837</v>
      </c>
      <c r="N12" s="270" t="s">
        <v>479</v>
      </c>
    </row>
    <row r="13" spans="1:16" ht="13.5" customHeight="1" x14ac:dyDescent="0.15">
      <c r="A13" s="248"/>
      <c r="B13" s="244"/>
      <c r="C13" s="244"/>
      <c r="D13" s="244"/>
      <c r="E13" s="244"/>
      <c r="F13" s="244"/>
      <c r="G13" s="1131" t="s">
        <v>480</v>
      </c>
      <c r="H13" s="1132"/>
      <c r="I13" s="1132"/>
      <c r="J13" s="1133"/>
      <c r="K13" s="267" t="s">
        <v>479</v>
      </c>
      <c r="L13" s="268" t="s">
        <v>479</v>
      </c>
      <c r="M13" s="269">
        <v>4</v>
      </c>
      <c r="N13" s="270" t="s">
        <v>479</v>
      </c>
    </row>
    <row r="14" spans="1:16" ht="13.5" customHeight="1" x14ac:dyDescent="0.15">
      <c r="A14" s="248"/>
      <c r="B14" s="244"/>
      <c r="C14" s="244"/>
      <c r="D14" s="244"/>
      <c r="E14" s="244"/>
      <c r="F14" s="244"/>
      <c r="G14" s="1131" t="s">
        <v>481</v>
      </c>
      <c r="H14" s="1132"/>
      <c r="I14" s="1132"/>
      <c r="J14" s="1133"/>
      <c r="K14" s="267">
        <v>126041</v>
      </c>
      <c r="L14" s="268">
        <v>4839</v>
      </c>
      <c r="M14" s="269">
        <v>3453</v>
      </c>
      <c r="N14" s="270">
        <v>40.1</v>
      </c>
    </row>
    <row r="15" spans="1:16" ht="13.5" customHeight="1" x14ac:dyDescent="0.15">
      <c r="A15" s="248"/>
      <c r="B15" s="244"/>
      <c r="C15" s="244"/>
      <c r="D15" s="244"/>
      <c r="E15" s="244"/>
      <c r="F15" s="244"/>
      <c r="G15" s="1131" t="s">
        <v>482</v>
      </c>
      <c r="H15" s="1132"/>
      <c r="I15" s="1132"/>
      <c r="J15" s="1133"/>
      <c r="K15" s="267">
        <v>25924</v>
      </c>
      <c r="L15" s="268">
        <v>995</v>
      </c>
      <c r="M15" s="269">
        <v>1923</v>
      </c>
      <c r="N15" s="270">
        <v>-48.3</v>
      </c>
    </row>
    <row r="16" spans="1:16" x14ac:dyDescent="0.15">
      <c r="A16" s="248"/>
      <c r="B16" s="244"/>
      <c r="C16" s="244"/>
      <c r="D16" s="244"/>
      <c r="E16" s="244"/>
      <c r="F16" s="244"/>
      <c r="G16" s="1134" t="s">
        <v>483</v>
      </c>
      <c r="H16" s="1135"/>
      <c r="I16" s="1135"/>
      <c r="J16" s="1136"/>
      <c r="K16" s="268">
        <v>-458907</v>
      </c>
      <c r="L16" s="268">
        <v>-17620</v>
      </c>
      <c r="M16" s="269">
        <v>-10272</v>
      </c>
      <c r="N16" s="270">
        <v>71.5</v>
      </c>
    </row>
    <row r="17" spans="1:16" x14ac:dyDescent="0.15">
      <c r="A17" s="248"/>
      <c r="B17" s="244"/>
      <c r="C17" s="244"/>
      <c r="D17" s="244"/>
      <c r="E17" s="244"/>
      <c r="F17" s="244"/>
      <c r="G17" s="1134" t="s">
        <v>170</v>
      </c>
      <c r="H17" s="1135"/>
      <c r="I17" s="1135"/>
      <c r="J17" s="1136"/>
      <c r="K17" s="268">
        <v>3036514</v>
      </c>
      <c r="L17" s="268">
        <v>116587</v>
      </c>
      <c r="M17" s="269">
        <v>95028</v>
      </c>
      <c r="N17" s="270">
        <v>22.7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28" t="s">
        <v>488</v>
      </c>
      <c r="H21" s="1129"/>
      <c r="I21" s="1129"/>
      <c r="J21" s="1130"/>
      <c r="K21" s="280">
        <v>12.52</v>
      </c>
      <c r="L21" s="281">
        <v>9.36</v>
      </c>
      <c r="M21" s="282">
        <v>3.16</v>
      </c>
      <c r="N21" s="249"/>
      <c r="O21" s="283"/>
      <c r="P21" s="279"/>
    </row>
    <row r="22" spans="1:16" s="284" customFormat="1" x14ac:dyDescent="0.15">
      <c r="A22" s="279"/>
      <c r="B22" s="249"/>
      <c r="C22" s="249"/>
      <c r="D22" s="249"/>
      <c r="E22" s="249"/>
      <c r="F22" s="249"/>
      <c r="G22" s="1128" t="s">
        <v>489</v>
      </c>
      <c r="H22" s="1129"/>
      <c r="I22" s="1129"/>
      <c r="J22" s="1130"/>
      <c r="K22" s="285">
        <v>96.6</v>
      </c>
      <c r="L22" s="286">
        <v>96.8</v>
      </c>
      <c r="M22" s="287">
        <v>-0.2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17" t="s">
        <v>470</v>
      </c>
      <c r="L30" s="254"/>
      <c r="M30" s="255" t="s">
        <v>471</v>
      </c>
      <c r="N30" s="256"/>
    </row>
    <row r="31" spans="1:16" x14ac:dyDescent="0.15">
      <c r="A31" s="248"/>
      <c r="B31" s="244"/>
      <c r="C31" s="244"/>
      <c r="D31" s="244"/>
      <c r="E31" s="244"/>
      <c r="F31" s="244"/>
      <c r="G31" s="257"/>
      <c r="H31" s="258"/>
      <c r="I31" s="258"/>
      <c r="J31" s="259"/>
      <c r="K31" s="1118"/>
      <c r="L31" s="260" t="s">
        <v>472</v>
      </c>
      <c r="M31" s="261" t="s">
        <v>473</v>
      </c>
      <c r="N31" s="262" t="s">
        <v>474</v>
      </c>
    </row>
    <row r="32" spans="1:16" ht="27" customHeight="1" x14ac:dyDescent="0.15">
      <c r="A32" s="248"/>
      <c r="B32" s="244"/>
      <c r="C32" s="244"/>
      <c r="D32" s="244"/>
      <c r="E32" s="244"/>
      <c r="F32" s="244"/>
      <c r="G32" s="1119" t="s">
        <v>493</v>
      </c>
      <c r="H32" s="1120"/>
      <c r="I32" s="1120"/>
      <c r="J32" s="1121"/>
      <c r="K32" s="294">
        <v>1988892</v>
      </c>
      <c r="L32" s="294">
        <v>76364</v>
      </c>
      <c r="M32" s="295">
        <v>65071</v>
      </c>
      <c r="N32" s="296">
        <v>17.399999999999999</v>
      </c>
    </row>
    <row r="33" spans="1:16" ht="13.5" customHeight="1" x14ac:dyDescent="0.15">
      <c r="A33" s="248"/>
      <c r="B33" s="244"/>
      <c r="C33" s="244"/>
      <c r="D33" s="244"/>
      <c r="E33" s="244"/>
      <c r="F33" s="244"/>
      <c r="G33" s="1119" t="s">
        <v>494</v>
      </c>
      <c r="H33" s="1120"/>
      <c r="I33" s="1120"/>
      <c r="J33" s="1121"/>
      <c r="K33" s="294" t="s">
        <v>479</v>
      </c>
      <c r="L33" s="294" t="s">
        <v>479</v>
      </c>
      <c r="M33" s="295" t="s">
        <v>479</v>
      </c>
      <c r="N33" s="296" t="s">
        <v>479</v>
      </c>
    </row>
    <row r="34" spans="1:16" ht="27" customHeight="1" x14ac:dyDescent="0.15">
      <c r="A34" s="248"/>
      <c r="B34" s="244"/>
      <c r="C34" s="244"/>
      <c r="D34" s="244"/>
      <c r="E34" s="244"/>
      <c r="F34" s="244"/>
      <c r="G34" s="1119" t="s">
        <v>495</v>
      </c>
      <c r="H34" s="1120"/>
      <c r="I34" s="1120"/>
      <c r="J34" s="1121"/>
      <c r="K34" s="294" t="s">
        <v>479</v>
      </c>
      <c r="L34" s="294" t="s">
        <v>479</v>
      </c>
      <c r="M34" s="295">
        <v>23</v>
      </c>
      <c r="N34" s="296" t="s">
        <v>479</v>
      </c>
    </row>
    <row r="35" spans="1:16" ht="27" customHeight="1" x14ac:dyDescent="0.15">
      <c r="A35" s="248"/>
      <c r="B35" s="244"/>
      <c r="C35" s="244"/>
      <c r="D35" s="244"/>
      <c r="E35" s="244"/>
      <c r="F35" s="244"/>
      <c r="G35" s="1119" t="s">
        <v>496</v>
      </c>
      <c r="H35" s="1120"/>
      <c r="I35" s="1120"/>
      <c r="J35" s="1121"/>
      <c r="K35" s="294">
        <v>548681</v>
      </c>
      <c r="L35" s="294">
        <v>21067</v>
      </c>
      <c r="M35" s="295">
        <v>17560</v>
      </c>
      <c r="N35" s="296">
        <v>20</v>
      </c>
    </row>
    <row r="36" spans="1:16" ht="27" customHeight="1" x14ac:dyDescent="0.15">
      <c r="A36" s="248"/>
      <c r="B36" s="244"/>
      <c r="C36" s="244"/>
      <c r="D36" s="244"/>
      <c r="E36" s="244"/>
      <c r="F36" s="244"/>
      <c r="G36" s="1119" t="s">
        <v>497</v>
      </c>
      <c r="H36" s="1120"/>
      <c r="I36" s="1120"/>
      <c r="J36" s="1121"/>
      <c r="K36" s="294" t="s">
        <v>479</v>
      </c>
      <c r="L36" s="294" t="s">
        <v>479</v>
      </c>
      <c r="M36" s="295">
        <v>3274</v>
      </c>
      <c r="N36" s="296" t="s">
        <v>479</v>
      </c>
    </row>
    <row r="37" spans="1:16" ht="13.5" customHeight="1" x14ac:dyDescent="0.15">
      <c r="A37" s="248"/>
      <c r="B37" s="244"/>
      <c r="C37" s="244"/>
      <c r="D37" s="244"/>
      <c r="E37" s="244"/>
      <c r="F37" s="244"/>
      <c r="G37" s="1119" t="s">
        <v>498</v>
      </c>
      <c r="H37" s="1120"/>
      <c r="I37" s="1120"/>
      <c r="J37" s="1121"/>
      <c r="K37" s="294">
        <v>99125</v>
      </c>
      <c r="L37" s="294">
        <v>3806</v>
      </c>
      <c r="M37" s="295">
        <v>1387</v>
      </c>
      <c r="N37" s="296">
        <v>174.4</v>
      </c>
    </row>
    <row r="38" spans="1:16" ht="27" customHeight="1" x14ac:dyDescent="0.15">
      <c r="A38" s="248"/>
      <c r="B38" s="244"/>
      <c r="C38" s="244"/>
      <c r="D38" s="244"/>
      <c r="E38" s="244"/>
      <c r="F38" s="244"/>
      <c r="G38" s="1122" t="s">
        <v>499</v>
      </c>
      <c r="H38" s="1123"/>
      <c r="I38" s="1123"/>
      <c r="J38" s="1124"/>
      <c r="K38" s="297">
        <v>13</v>
      </c>
      <c r="L38" s="297">
        <v>0</v>
      </c>
      <c r="M38" s="298">
        <v>7</v>
      </c>
      <c r="N38" s="299">
        <v>-100</v>
      </c>
      <c r="O38" s="293"/>
    </row>
    <row r="39" spans="1:16" x14ac:dyDescent="0.15">
      <c r="A39" s="248"/>
      <c r="B39" s="244"/>
      <c r="C39" s="244"/>
      <c r="D39" s="244"/>
      <c r="E39" s="244"/>
      <c r="F39" s="244"/>
      <c r="G39" s="1122" t="s">
        <v>500</v>
      </c>
      <c r="H39" s="1123"/>
      <c r="I39" s="1123"/>
      <c r="J39" s="1124"/>
      <c r="K39" s="300">
        <v>-86970</v>
      </c>
      <c r="L39" s="300">
        <v>-3339</v>
      </c>
      <c r="M39" s="301">
        <v>-4282</v>
      </c>
      <c r="N39" s="302">
        <v>-22</v>
      </c>
      <c r="O39" s="293"/>
    </row>
    <row r="40" spans="1:16" ht="27" customHeight="1" x14ac:dyDescent="0.15">
      <c r="A40" s="248"/>
      <c r="B40" s="244"/>
      <c r="C40" s="244"/>
      <c r="D40" s="244"/>
      <c r="E40" s="244"/>
      <c r="F40" s="244"/>
      <c r="G40" s="1119" t="s">
        <v>501</v>
      </c>
      <c r="H40" s="1120"/>
      <c r="I40" s="1120"/>
      <c r="J40" s="1121"/>
      <c r="K40" s="300">
        <v>-1842053</v>
      </c>
      <c r="L40" s="300">
        <v>-70726</v>
      </c>
      <c r="M40" s="301">
        <v>-54179</v>
      </c>
      <c r="N40" s="302">
        <v>30.5</v>
      </c>
      <c r="O40" s="293"/>
    </row>
    <row r="41" spans="1:16" x14ac:dyDescent="0.15">
      <c r="A41" s="248"/>
      <c r="B41" s="244"/>
      <c r="C41" s="244"/>
      <c r="D41" s="244"/>
      <c r="E41" s="244"/>
      <c r="F41" s="244"/>
      <c r="G41" s="1125" t="s">
        <v>280</v>
      </c>
      <c r="H41" s="1126"/>
      <c r="I41" s="1126"/>
      <c r="J41" s="1127"/>
      <c r="K41" s="294">
        <v>707688</v>
      </c>
      <c r="L41" s="300">
        <v>27172</v>
      </c>
      <c r="M41" s="301">
        <v>28861</v>
      </c>
      <c r="N41" s="302">
        <v>-5.9</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12" t="s">
        <v>470</v>
      </c>
      <c r="J49" s="1114" t="s">
        <v>505</v>
      </c>
      <c r="K49" s="1115"/>
      <c r="L49" s="1115"/>
      <c r="M49" s="1115"/>
      <c r="N49" s="1116"/>
    </row>
    <row r="50" spans="1:14" x14ac:dyDescent="0.15">
      <c r="A50" s="248"/>
      <c r="B50" s="244"/>
      <c r="C50" s="244"/>
      <c r="D50" s="244"/>
      <c r="E50" s="244"/>
      <c r="F50" s="244"/>
      <c r="G50" s="312"/>
      <c r="H50" s="313"/>
      <c r="I50" s="1113"/>
      <c r="J50" s="314" t="s">
        <v>506</v>
      </c>
      <c r="K50" s="315" t="s">
        <v>507</v>
      </c>
      <c r="L50" s="316" t="s">
        <v>508</v>
      </c>
      <c r="M50" s="317" t="s">
        <v>509</v>
      </c>
      <c r="N50" s="318" t="s">
        <v>510</v>
      </c>
    </row>
    <row r="51" spans="1:14" x14ac:dyDescent="0.15">
      <c r="A51" s="248"/>
      <c r="B51" s="244"/>
      <c r="C51" s="244"/>
      <c r="D51" s="244"/>
      <c r="E51" s="244"/>
      <c r="F51" s="244"/>
      <c r="G51" s="310" t="s">
        <v>511</v>
      </c>
      <c r="H51" s="311"/>
      <c r="I51" s="319">
        <v>2905836</v>
      </c>
      <c r="J51" s="320">
        <v>106371</v>
      </c>
      <c r="K51" s="321">
        <v>38.9</v>
      </c>
      <c r="L51" s="322">
        <v>76282</v>
      </c>
      <c r="M51" s="323">
        <v>25</v>
      </c>
      <c r="N51" s="324">
        <v>13.9</v>
      </c>
    </row>
    <row r="52" spans="1:14" x14ac:dyDescent="0.15">
      <c r="A52" s="248"/>
      <c r="B52" s="244"/>
      <c r="C52" s="244"/>
      <c r="D52" s="244"/>
      <c r="E52" s="244"/>
      <c r="F52" s="244"/>
      <c r="G52" s="325"/>
      <c r="H52" s="326" t="s">
        <v>512</v>
      </c>
      <c r="I52" s="327">
        <v>841468</v>
      </c>
      <c r="J52" s="328">
        <v>30803</v>
      </c>
      <c r="K52" s="329">
        <v>24.4</v>
      </c>
      <c r="L52" s="330">
        <v>41092</v>
      </c>
      <c r="M52" s="331">
        <v>31.8</v>
      </c>
      <c r="N52" s="332">
        <v>-7.4</v>
      </c>
    </row>
    <row r="53" spans="1:14" x14ac:dyDescent="0.15">
      <c r="A53" s="248"/>
      <c r="B53" s="244"/>
      <c r="C53" s="244"/>
      <c r="D53" s="244"/>
      <c r="E53" s="244"/>
      <c r="F53" s="244"/>
      <c r="G53" s="310" t="s">
        <v>513</v>
      </c>
      <c r="H53" s="311"/>
      <c r="I53" s="319">
        <v>1783602</v>
      </c>
      <c r="J53" s="320">
        <v>66664</v>
      </c>
      <c r="K53" s="321">
        <v>-37.299999999999997</v>
      </c>
      <c r="L53" s="322">
        <v>78670</v>
      </c>
      <c r="M53" s="323">
        <v>3.1</v>
      </c>
      <c r="N53" s="324">
        <v>-40.4</v>
      </c>
    </row>
    <row r="54" spans="1:14" x14ac:dyDescent="0.15">
      <c r="A54" s="248"/>
      <c r="B54" s="244"/>
      <c r="C54" s="244"/>
      <c r="D54" s="244"/>
      <c r="E54" s="244"/>
      <c r="F54" s="244"/>
      <c r="G54" s="325"/>
      <c r="H54" s="326" t="s">
        <v>512</v>
      </c>
      <c r="I54" s="327">
        <v>1060604</v>
      </c>
      <c r="J54" s="328">
        <v>39641</v>
      </c>
      <c r="K54" s="329">
        <v>28.7</v>
      </c>
      <c r="L54" s="330">
        <v>38094</v>
      </c>
      <c r="M54" s="331">
        <v>-7.3</v>
      </c>
      <c r="N54" s="332">
        <v>36</v>
      </c>
    </row>
    <row r="55" spans="1:14" x14ac:dyDescent="0.15">
      <c r="A55" s="248"/>
      <c r="B55" s="244"/>
      <c r="C55" s="244"/>
      <c r="D55" s="244"/>
      <c r="E55" s="244"/>
      <c r="F55" s="244"/>
      <c r="G55" s="310" t="s">
        <v>514</v>
      </c>
      <c r="H55" s="311"/>
      <c r="I55" s="319">
        <v>1420586</v>
      </c>
      <c r="J55" s="320">
        <v>54013</v>
      </c>
      <c r="K55" s="321">
        <v>-19</v>
      </c>
      <c r="L55" s="322">
        <v>67201</v>
      </c>
      <c r="M55" s="323">
        <v>-14.6</v>
      </c>
      <c r="N55" s="324">
        <v>-4.4000000000000004</v>
      </c>
    </row>
    <row r="56" spans="1:14" x14ac:dyDescent="0.15">
      <c r="A56" s="248"/>
      <c r="B56" s="244"/>
      <c r="C56" s="244"/>
      <c r="D56" s="244"/>
      <c r="E56" s="244"/>
      <c r="F56" s="244"/>
      <c r="G56" s="325"/>
      <c r="H56" s="326" t="s">
        <v>512</v>
      </c>
      <c r="I56" s="327">
        <v>680750</v>
      </c>
      <c r="J56" s="328">
        <v>25883</v>
      </c>
      <c r="K56" s="329">
        <v>-34.700000000000003</v>
      </c>
      <c r="L56" s="330">
        <v>35210</v>
      </c>
      <c r="M56" s="331">
        <v>-7.6</v>
      </c>
      <c r="N56" s="332">
        <v>-27.1</v>
      </c>
    </row>
    <row r="57" spans="1:14" x14ac:dyDescent="0.15">
      <c r="A57" s="248"/>
      <c r="B57" s="244"/>
      <c r="C57" s="244"/>
      <c r="D57" s="244"/>
      <c r="E57" s="244"/>
      <c r="F57" s="244"/>
      <c r="G57" s="310" t="s">
        <v>515</v>
      </c>
      <c r="H57" s="311"/>
      <c r="I57" s="319">
        <v>1481803</v>
      </c>
      <c r="J57" s="320">
        <v>56984</v>
      </c>
      <c r="K57" s="321">
        <v>5.5</v>
      </c>
      <c r="L57" s="322">
        <v>75709</v>
      </c>
      <c r="M57" s="323">
        <v>12.7</v>
      </c>
      <c r="N57" s="324">
        <v>-7.2</v>
      </c>
    </row>
    <row r="58" spans="1:14" x14ac:dyDescent="0.15">
      <c r="A58" s="248"/>
      <c r="B58" s="244"/>
      <c r="C58" s="244"/>
      <c r="D58" s="244"/>
      <c r="E58" s="244"/>
      <c r="F58" s="244"/>
      <c r="G58" s="325"/>
      <c r="H58" s="326" t="s">
        <v>512</v>
      </c>
      <c r="I58" s="327">
        <v>1024875</v>
      </c>
      <c r="J58" s="328">
        <v>39412</v>
      </c>
      <c r="K58" s="329">
        <v>52.3</v>
      </c>
      <c r="L58" s="330">
        <v>35212</v>
      </c>
      <c r="M58" s="331">
        <v>0</v>
      </c>
      <c r="N58" s="332">
        <v>52.3</v>
      </c>
    </row>
    <row r="59" spans="1:14" x14ac:dyDescent="0.15">
      <c r="A59" s="248"/>
      <c r="B59" s="244"/>
      <c r="C59" s="244"/>
      <c r="D59" s="244"/>
      <c r="E59" s="244"/>
      <c r="F59" s="244"/>
      <c r="G59" s="310" t="s">
        <v>516</v>
      </c>
      <c r="H59" s="311"/>
      <c r="I59" s="319">
        <v>2675872</v>
      </c>
      <c r="J59" s="320">
        <v>102740</v>
      </c>
      <c r="K59" s="321">
        <v>80.3</v>
      </c>
      <c r="L59" s="322">
        <v>90961</v>
      </c>
      <c r="M59" s="323">
        <v>20.100000000000001</v>
      </c>
      <c r="N59" s="324">
        <v>60.2</v>
      </c>
    </row>
    <row r="60" spans="1:14" x14ac:dyDescent="0.15">
      <c r="A60" s="248"/>
      <c r="B60" s="244"/>
      <c r="C60" s="244"/>
      <c r="D60" s="244"/>
      <c r="E60" s="244"/>
      <c r="F60" s="244"/>
      <c r="G60" s="325"/>
      <c r="H60" s="326" t="s">
        <v>512</v>
      </c>
      <c r="I60" s="333">
        <v>1519865</v>
      </c>
      <c r="J60" s="328">
        <v>58355</v>
      </c>
      <c r="K60" s="329">
        <v>48.1</v>
      </c>
      <c r="L60" s="330">
        <v>37720</v>
      </c>
      <c r="M60" s="331">
        <v>7.1</v>
      </c>
      <c r="N60" s="332">
        <v>41</v>
      </c>
    </row>
    <row r="61" spans="1:14" x14ac:dyDescent="0.15">
      <c r="A61" s="248"/>
      <c r="B61" s="244"/>
      <c r="C61" s="244"/>
      <c r="D61" s="244"/>
      <c r="E61" s="244"/>
      <c r="F61" s="244"/>
      <c r="G61" s="310" t="s">
        <v>517</v>
      </c>
      <c r="H61" s="334"/>
      <c r="I61" s="335">
        <v>2053540</v>
      </c>
      <c r="J61" s="336">
        <v>77354</v>
      </c>
      <c r="K61" s="337">
        <v>13.7</v>
      </c>
      <c r="L61" s="338">
        <v>77765</v>
      </c>
      <c r="M61" s="339">
        <v>9.3000000000000007</v>
      </c>
      <c r="N61" s="324">
        <v>4.4000000000000004</v>
      </c>
    </row>
    <row r="62" spans="1:14" x14ac:dyDescent="0.15">
      <c r="A62" s="248"/>
      <c r="B62" s="244"/>
      <c r="C62" s="244"/>
      <c r="D62" s="244"/>
      <c r="E62" s="244"/>
      <c r="F62" s="244"/>
      <c r="G62" s="325"/>
      <c r="H62" s="326" t="s">
        <v>512</v>
      </c>
      <c r="I62" s="327">
        <v>1025512</v>
      </c>
      <c r="J62" s="328">
        <v>38819</v>
      </c>
      <c r="K62" s="329">
        <v>23.8</v>
      </c>
      <c r="L62" s="330">
        <v>37466</v>
      </c>
      <c r="M62" s="331">
        <v>4.8</v>
      </c>
      <c r="N62" s="332">
        <v>19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37" t="s">
        <v>3</v>
      </c>
      <c r="D47" s="1137"/>
      <c r="E47" s="1138"/>
      <c r="F47" s="11">
        <v>9.09</v>
      </c>
      <c r="G47" s="12">
        <v>18.84</v>
      </c>
      <c r="H47" s="12">
        <v>27.15</v>
      </c>
      <c r="I47" s="12">
        <v>34.799999999999997</v>
      </c>
      <c r="J47" s="13">
        <v>41.29</v>
      </c>
    </row>
    <row r="48" spans="2:10" ht="57.75" customHeight="1" x14ac:dyDescent="0.15">
      <c r="B48" s="14"/>
      <c r="C48" s="1139" t="s">
        <v>4</v>
      </c>
      <c r="D48" s="1139"/>
      <c r="E48" s="1140"/>
      <c r="F48" s="15">
        <v>6.46</v>
      </c>
      <c r="G48" s="16">
        <v>5.34</v>
      </c>
      <c r="H48" s="16">
        <v>6.97</v>
      </c>
      <c r="I48" s="16">
        <v>5.13</v>
      </c>
      <c r="J48" s="17">
        <v>4.5599999999999996</v>
      </c>
    </row>
    <row r="49" spans="2:10" ht="57.75" customHeight="1" thickBot="1" x14ac:dyDescent="0.2">
      <c r="B49" s="18"/>
      <c r="C49" s="1141" t="s">
        <v>5</v>
      </c>
      <c r="D49" s="1141"/>
      <c r="E49" s="1142"/>
      <c r="F49" s="19">
        <v>5.18</v>
      </c>
      <c r="G49" s="20">
        <v>9.1999999999999993</v>
      </c>
      <c r="H49" s="20">
        <v>9.6199999999999992</v>
      </c>
      <c r="I49" s="20">
        <v>5.13</v>
      </c>
      <c r="J49" s="21">
        <v>6.29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49" t="s">
        <v>524</v>
      </c>
      <c r="D34" s="1149"/>
      <c r="E34" s="1150"/>
      <c r="F34" s="32">
        <v>5.81</v>
      </c>
      <c r="G34" s="33">
        <v>6.38</v>
      </c>
      <c r="H34" s="33">
        <v>7.35</v>
      </c>
      <c r="I34" s="33">
        <v>8.4700000000000006</v>
      </c>
      <c r="J34" s="34">
        <v>9.76</v>
      </c>
      <c r="K34" s="22"/>
      <c r="L34" s="22"/>
      <c r="M34" s="22"/>
      <c r="N34" s="22"/>
      <c r="O34" s="22"/>
      <c r="P34" s="22"/>
    </row>
    <row r="35" spans="1:16" ht="39" customHeight="1" x14ac:dyDescent="0.15">
      <c r="A35" s="22"/>
      <c r="B35" s="35"/>
      <c r="C35" s="1143" t="s">
        <v>525</v>
      </c>
      <c r="D35" s="1144"/>
      <c r="E35" s="1145"/>
      <c r="F35" s="36">
        <v>6.65</v>
      </c>
      <c r="G35" s="37">
        <v>5.2</v>
      </c>
      <c r="H35" s="37">
        <v>6.97</v>
      </c>
      <c r="I35" s="37">
        <v>5.08</v>
      </c>
      <c r="J35" s="38">
        <v>4.5199999999999996</v>
      </c>
      <c r="K35" s="22"/>
      <c r="L35" s="22"/>
      <c r="M35" s="22"/>
      <c r="N35" s="22"/>
      <c r="O35" s="22"/>
      <c r="P35" s="22"/>
    </row>
    <row r="36" spans="1:16" ht="39" customHeight="1" x14ac:dyDescent="0.15">
      <c r="A36" s="22"/>
      <c r="B36" s="35"/>
      <c r="C36" s="1143" t="s">
        <v>526</v>
      </c>
      <c r="D36" s="1144"/>
      <c r="E36" s="1145"/>
      <c r="F36" s="36">
        <v>0.26</v>
      </c>
      <c r="G36" s="37">
        <v>1.02</v>
      </c>
      <c r="H36" s="37">
        <v>2.75</v>
      </c>
      <c r="I36" s="37">
        <v>1.92</v>
      </c>
      <c r="J36" s="38">
        <v>2.21</v>
      </c>
      <c r="K36" s="22"/>
      <c r="L36" s="22"/>
      <c r="M36" s="22"/>
      <c r="N36" s="22"/>
      <c r="O36" s="22"/>
      <c r="P36" s="22"/>
    </row>
    <row r="37" spans="1:16" ht="39" customHeight="1" x14ac:dyDescent="0.15">
      <c r="A37" s="22"/>
      <c r="B37" s="35"/>
      <c r="C37" s="1143" t="s">
        <v>527</v>
      </c>
      <c r="D37" s="1144"/>
      <c r="E37" s="1145"/>
      <c r="F37" s="36" t="s">
        <v>479</v>
      </c>
      <c r="G37" s="37" t="s">
        <v>479</v>
      </c>
      <c r="H37" s="37">
        <v>1.31</v>
      </c>
      <c r="I37" s="37">
        <v>1.86</v>
      </c>
      <c r="J37" s="38">
        <v>1.89</v>
      </c>
      <c r="K37" s="22"/>
      <c r="L37" s="22"/>
      <c r="M37" s="22"/>
      <c r="N37" s="22"/>
      <c r="O37" s="22"/>
      <c r="P37" s="22"/>
    </row>
    <row r="38" spans="1:16" ht="39" customHeight="1" x14ac:dyDescent="0.15">
      <c r="A38" s="22"/>
      <c r="B38" s="35"/>
      <c r="C38" s="1143" t="s">
        <v>528</v>
      </c>
      <c r="D38" s="1144"/>
      <c r="E38" s="1145"/>
      <c r="F38" s="36">
        <v>0.27</v>
      </c>
      <c r="G38" s="37">
        <v>0.28999999999999998</v>
      </c>
      <c r="H38" s="37">
        <v>0.31</v>
      </c>
      <c r="I38" s="37">
        <v>0.12</v>
      </c>
      <c r="J38" s="38">
        <v>0.43</v>
      </c>
      <c r="K38" s="22"/>
      <c r="L38" s="22"/>
      <c r="M38" s="22"/>
      <c r="N38" s="22"/>
      <c r="O38" s="22"/>
      <c r="P38" s="22"/>
    </row>
    <row r="39" spans="1:16" ht="39" customHeight="1" x14ac:dyDescent="0.15">
      <c r="A39" s="22"/>
      <c r="B39" s="35"/>
      <c r="C39" s="1143" t="s">
        <v>529</v>
      </c>
      <c r="D39" s="1144"/>
      <c r="E39" s="1145"/>
      <c r="F39" s="36">
        <v>0.13</v>
      </c>
      <c r="G39" s="37">
        <v>0.11</v>
      </c>
      <c r="H39" s="37">
        <v>0.11</v>
      </c>
      <c r="I39" s="37">
        <v>0.11</v>
      </c>
      <c r="J39" s="38">
        <v>0.1</v>
      </c>
      <c r="K39" s="22"/>
      <c r="L39" s="22"/>
      <c r="M39" s="22"/>
      <c r="N39" s="22"/>
      <c r="O39" s="22"/>
      <c r="P39" s="22"/>
    </row>
    <row r="40" spans="1:16" ht="39" customHeight="1" x14ac:dyDescent="0.15">
      <c r="A40" s="22"/>
      <c r="B40" s="35"/>
      <c r="C40" s="1143" t="s">
        <v>530</v>
      </c>
      <c r="D40" s="1144"/>
      <c r="E40" s="1145"/>
      <c r="F40" s="36">
        <v>0.5</v>
      </c>
      <c r="G40" s="37">
        <v>0.06</v>
      </c>
      <c r="H40" s="37">
        <v>0.73</v>
      </c>
      <c r="I40" s="37">
        <v>0.27</v>
      </c>
      <c r="J40" s="38">
        <v>0.1</v>
      </c>
      <c r="K40" s="22"/>
      <c r="L40" s="22"/>
      <c r="M40" s="22"/>
      <c r="N40" s="22"/>
      <c r="O40" s="22"/>
      <c r="P40" s="22"/>
    </row>
    <row r="41" spans="1:16" ht="39" customHeight="1" x14ac:dyDescent="0.15">
      <c r="A41" s="22"/>
      <c r="B41" s="35"/>
      <c r="C41" s="1143" t="s">
        <v>531</v>
      </c>
      <c r="D41" s="1144"/>
      <c r="E41" s="1145"/>
      <c r="F41" s="36">
        <v>0.12</v>
      </c>
      <c r="G41" s="37">
        <v>0.14000000000000001</v>
      </c>
      <c r="H41" s="37">
        <v>0</v>
      </c>
      <c r="I41" s="37">
        <v>0.05</v>
      </c>
      <c r="J41" s="38">
        <v>0.04</v>
      </c>
      <c r="K41" s="22"/>
      <c r="L41" s="22"/>
      <c r="M41" s="22"/>
      <c r="N41" s="22"/>
      <c r="O41" s="22"/>
      <c r="P41" s="22"/>
    </row>
    <row r="42" spans="1:16" ht="39" customHeight="1" x14ac:dyDescent="0.15">
      <c r="A42" s="22"/>
      <c r="B42" s="39"/>
      <c r="C42" s="1143" t="s">
        <v>532</v>
      </c>
      <c r="D42" s="1144"/>
      <c r="E42" s="1145"/>
      <c r="F42" s="36" t="s">
        <v>479</v>
      </c>
      <c r="G42" s="37" t="s">
        <v>479</v>
      </c>
      <c r="H42" s="37" t="s">
        <v>479</v>
      </c>
      <c r="I42" s="37" t="s">
        <v>479</v>
      </c>
      <c r="J42" s="38" t="s">
        <v>479</v>
      </c>
      <c r="K42" s="22"/>
      <c r="L42" s="22"/>
      <c r="M42" s="22"/>
      <c r="N42" s="22"/>
      <c r="O42" s="22"/>
      <c r="P42" s="22"/>
    </row>
    <row r="43" spans="1:16" ht="39" customHeight="1" thickBot="1" x14ac:dyDescent="0.2">
      <c r="A43" s="22"/>
      <c r="B43" s="40"/>
      <c r="C43" s="1146" t="s">
        <v>533</v>
      </c>
      <c r="D43" s="1147"/>
      <c r="E43" s="1148"/>
      <c r="F43" s="41">
        <v>0.59</v>
      </c>
      <c r="G43" s="42">
        <v>0.66</v>
      </c>
      <c r="H43" s="42">
        <v>0.03</v>
      </c>
      <c r="I43" s="42">
        <v>0.02</v>
      </c>
      <c r="J43" s="43">
        <v>0.01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2073</v>
      </c>
      <c r="L45" s="60">
        <v>2009</v>
      </c>
      <c r="M45" s="60">
        <v>2042</v>
      </c>
      <c r="N45" s="60">
        <v>2014</v>
      </c>
      <c r="O45" s="61">
        <v>1989</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479</v>
      </c>
      <c r="L47" s="64" t="s">
        <v>479</v>
      </c>
      <c r="M47" s="64" t="s">
        <v>479</v>
      </c>
      <c r="N47" s="64" t="s">
        <v>479</v>
      </c>
      <c r="O47" s="65" t="s">
        <v>479</v>
      </c>
      <c r="P47" s="48"/>
      <c r="Q47" s="48"/>
      <c r="R47" s="48"/>
      <c r="S47" s="48"/>
      <c r="T47" s="48"/>
      <c r="U47" s="48"/>
    </row>
    <row r="48" spans="1:21" ht="30.75" customHeight="1" x14ac:dyDescent="0.15">
      <c r="A48" s="48"/>
      <c r="B48" s="1161"/>
      <c r="C48" s="1162"/>
      <c r="D48" s="62"/>
      <c r="E48" s="1153" t="s">
        <v>15</v>
      </c>
      <c r="F48" s="1153"/>
      <c r="G48" s="1153"/>
      <c r="H48" s="1153"/>
      <c r="I48" s="1153"/>
      <c r="J48" s="1154"/>
      <c r="K48" s="63">
        <v>522</v>
      </c>
      <c r="L48" s="64">
        <v>504</v>
      </c>
      <c r="M48" s="64">
        <v>536</v>
      </c>
      <c r="N48" s="64">
        <v>544</v>
      </c>
      <c r="O48" s="65">
        <v>549</v>
      </c>
      <c r="P48" s="48"/>
      <c r="Q48" s="48"/>
      <c r="R48" s="48"/>
      <c r="S48" s="48"/>
      <c r="T48" s="48"/>
      <c r="U48" s="48"/>
    </row>
    <row r="49" spans="1:21" ht="30.75" customHeight="1" x14ac:dyDescent="0.15">
      <c r="A49" s="48"/>
      <c r="B49" s="1161"/>
      <c r="C49" s="1162"/>
      <c r="D49" s="62"/>
      <c r="E49" s="1153" t="s">
        <v>16</v>
      </c>
      <c r="F49" s="1153"/>
      <c r="G49" s="1153"/>
      <c r="H49" s="1153"/>
      <c r="I49" s="1153"/>
      <c r="J49" s="1154"/>
      <c r="K49" s="63" t="s">
        <v>479</v>
      </c>
      <c r="L49" s="64" t="s">
        <v>479</v>
      </c>
      <c r="M49" s="64" t="s">
        <v>479</v>
      </c>
      <c r="N49" s="64" t="s">
        <v>479</v>
      </c>
      <c r="O49" s="65" t="s">
        <v>479</v>
      </c>
      <c r="P49" s="48"/>
      <c r="Q49" s="48"/>
      <c r="R49" s="48"/>
      <c r="S49" s="48"/>
      <c r="T49" s="48"/>
      <c r="U49" s="48"/>
    </row>
    <row r="50" spans="1:21" ht="30.75" customHeight="1" x14ac:dyDescent="0.15">
      <c r="A50" s="48"/>
      <c r="B50" s="1161"/>
      <c r="C50" s="1162"/>
      <c r="D50" s="62"/>
      <c r="E50" s="1153" t="s">
        <v>17</v>
      </c>
      <c r="F50" s="1153"/>
      <c r="G50" s="1153"/>
      <c r="H50" s="1153"/>
      <c r="I50" s="1153"/>
      <c r="J50" s="1154"/>
      <c r="K50" s="63">
        <v>99</v>
      </c>
      <c r="L50" s="64">
        <v>99</v>
      </c>
      <c r="M50" s="64">
        <v>109</v>
      </c>
      <c r="N50" s="64">
        <v>107</v>
      </c>
      <c r="O50" s="65">
        <v>99</v>
      </c>
      <c r="P50" s="48"/>
      <c r="Q50" s="48"/>
      <c r="R50" s="48"/>
      <c r="S50" s="48"/>
      <c r="T50" s="48"/>
      <c r="U50" s="48"/>
    </row>
    <row r="51" spans="1:21" ht="30.75" customHeight="1" x14ac:dyDescent="0.15">
      <c r="A51" s="48"/>
      <c r="B51" s="1163"/>
      <c r="C51" s="1164"/>
      <c r="D51" s="66"/>
      <c r="E51" s="1153" t="s">
        <v>18</v>
      </c>
      <c r="F51" s="1153"/>
      <c r="G51" s="1153"/>
      <c r="H51" s="1153"/>
      <c r="I51" s="1153"/>
      <c r="J51" s="1154"/>
      <c r="K51" s="63">
        <v>0</v>
      </c>
      <c r="L51" s="64">
        <v>0</v>
      </c>
      <c r="M51" s="64" t="s">
        <v>479</v>
      </c>
      <c r="N51" s="64" t="s">
        <v>479</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1772</v>
      </c>
      <c r="L52" s="64">
        <v>1746</v>
      </c>
      <c r="M52" s="64">
        <v>1841</v>
      </c>
      <c r="N52" s="64">
        <v>1868</v>
      </c>
      <c r="O52" s="65">
        <v>1929</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922</v>
      </c>
      <c r="L53" s="69">
        <v>866</v>
      </c>
      <c r="M53" s="69">
        <v>846</v>
      </c>
      <c r="N53" s="69">
        <v>797</v>
      </c>
      <c r="O53" s="70">
        <v>708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2015-02-17T07:28:56Z</dcterms:created>
  <dcterms:modified xsi:type="dcterms:W3CDTF">2015-04-27T06:01:02Z</dcterms:modified>
  <cp:category/>
</cp:coreProperties>
</file>