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0" windowWidth="12255" windowHeight="781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7" i="9"/>
  <c r="AO36" i="9"/>
  <c r="AO35" i="9"/>
  <c r="AO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AM39" i="9"/>
  <c r="C39" i="9"/>
  <c r="BW38" i="9"/>
  <c r="AM38" i="9"/>
  <c r="C38" i="9"/>
  <c r="BW37" i="9"/>
  <c r="BW36" i="9"/>
  <c r="C34" i="9"/>
  <c r="C35" i="9" s="1"/>
  <c r="C36" i="9" s="1"/>
  <c r="C37" i="9" s="1"/>
  <c r="U34" i="9" l="1"/>
  <c r="U35" i="9" s="1"/>
  <c r="U36" i="9" s="1"/>
  <c r="U37" i="9" s="1"/>
  <c r="U38" i="9" s="1"/>
  <c r="U39" i="9" s="1"/>
  <c r="AM34" i="9"/>
  <c r="AM35" i="9" s="1"/>
  <c r="AM36" i="9" s="1"/>
  <c r="AM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l="1"/>
  <c r="BE36" i="9" s="1"/>
  <c r="BE37" i="9" s="1"/>
  <c r="BE38" i="9" s="1"/>
  <c r="BE39" i="9" s="1"/>
  <c r="BW34" i="9"/>
  <c r="BW35"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<sst xmlns="http://schemas.openxmlformats.org/spreadsheetml/2006/main" count="1045" uniqueCount="568">
  <si>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</si>
  <si>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</si>
  <si>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</si>
  <si>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</si>
  <si>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</si>
  <si>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</si>
  <si>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</si>
  <si>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</si>
  <si>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</si>
  <si>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</si>
  <si>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</si>
  <si>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</si>
  <si>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</si>
  <si>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</si>
  <si>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</si>
  <si>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</si>
  <si>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</si>
  <si>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</si>
  <si>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</si>
  <si>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</si>
  <si>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</si>
  <si>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</si>
  <si>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</si>
  <si>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</si>
  <si>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</si>
  <si>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</si>
  <si>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</si>
  <si>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</si>
  <si>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</si>
  <si>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</si>
  <si>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</si>
  <si>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</si>
  <si>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</si>
  <si>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</si>
  <si>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</si>
  <si>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</si>
  <si>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</si>
  <si>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</si>
  <si>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</si>
  <si>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</si>
  <si>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</si>
  <si>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</si>
  <si>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</si>
  <si>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</si>
  <si>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</si>
  <si>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</si>
  <si>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</si>
  <si>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</si>
  <si>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</si>
  <si>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</si>
  <si>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</si>
  <si>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</si>
  <si>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</si>
  <si>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</si>
  <si>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</si>
  <si>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</si>
  <si>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</si>
  <si>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</si>
  <si>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</si>
  <si>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</si>
  <si>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</si>
  <si>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</si>
  <si>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</si>
  <si>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</si>
  <si>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</si>
  <si>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</si>
  <si>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</si>
  <si>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</si>
  <si>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特例市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</si>
  <si>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</si>
  <si>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</si>
  <si>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</si>
  <si>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</si>
  <si>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</si>
  <si>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</si>
  <si>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</si>
  <si>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</si>
  <si>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</si>
  <si>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</si>
  <si>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</si>
  <si>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</si>
  <si>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呉市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</si>
  <si>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</si>
  <si>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</si>
  <si>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</si>
  <si>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</si>
  <si>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</si>
  <si>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</si>
  <si>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</si>
  <si>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</si>
  <si>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</si>
  <si>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</si>
  <si>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</si>
  <si>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</si>
  <si>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</si>
  <si>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</si>
  <si>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</si>
  <si>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</si>
  <si>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</si>
  <si>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</si>
  <si>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</si>
  <si>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</si>
  <si>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</si>
  <si>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</si>
  <si>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</si>
  <si>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</si>
  <si>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</si>
  <si>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</si>
  <si>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</si>
  <si>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</si>
  <si>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</si>
  <si>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</si>
  <si>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</si>
  <si>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</si>
  <si>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</si>
  <si>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</si>
  <si>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</si>
  <si>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</si>
  <si>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</si>
  <si>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</si>
  <si>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</si>
  <si>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</si>
  <si>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</si>
  <si>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</si>
  <si>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</si>
  <si>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</si>
  <si>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</si>
  <si>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</si>
  <si>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</si>
  <si>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</si>
  <si>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</si>
  <si>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</si>
  <si>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</si>
  <si>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</si>
  <si>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</si>
  <si>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</si>
  <si>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</si>
  <si>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</si>
  <si>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</si>
  <si>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</si>
  <si>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</si>
  <si>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</si>
  <si>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</si>
  <si>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</si>
  <si>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</si>
  <si>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</si>
  <si>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</si>
  <si>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</si>
  <si>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</si>
  <si>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</si>
  <si>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</si>
  <si>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</si>
  <si>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</si>
  <si>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</si>
  <si>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</si>
  <si>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</si>
  <si>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</si>
  <si>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</si>
  <si>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</si>
  <si>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</si>
  <si>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</si>
  <si>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</si>
  <si>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</si>
  <si>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</si>
  <si>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</si>
  <si>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</si>
  <si>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</si>
  <si>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</si>
  <si>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</si>
  <si>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</si>
  <si>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</si>
  <si>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</si>
  <si>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</si>
  <si>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</si>
  <si>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</si>
  <si>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</si>
  <si>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</si>
  <si>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</si>
  <si>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</si>
  <si>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</si>
  <si>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</si>
  <si>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</si>
  <si>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</si>
  <si>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</si>
  <si>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</si>
  <si>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</si>
  <si>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</si>
  <si>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</si>
  <si>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</si>
  <si>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</si>
  <si>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</si>
  <si>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</si>
  <si>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</si>
  <si>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広島県呉市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</si>
  <si>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</si>
  <si>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</si>
  <si>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</si>
  <si>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</si>
  <si>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</si>
  <si>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</si>
  <si>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</si>
  <si>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</si>
  <si>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</si>
  <si>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</si>
  <si>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</si>
  <si>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</si>
  <si>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</si>
  <si>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</si>
  <si>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</si>
  <si>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</si>
  <si>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</si>
  <si>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</si>
  <si>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</si>
  <si>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</si>
  <si>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</si>
  <si>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</si>
  <si>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</si>
  <si>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</si>
  <si>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</si>
  <si>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</si>
  <si>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</si>
  <si>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</si>
  <si>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</si>
  <si>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</si>
  <si>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</si>
  <si>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</si>
  <si>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</si>
  <si>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</si>
  <si>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</si>
  <si>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</si>
  <si>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</si>
  <si>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</si>
  <si>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</si>
  <si>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</si>
  <si>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</si>
  <si>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</si>
  <si>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</si>
  <si>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</si>
  <si>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</si>
  <si>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</si>
  <si>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</si>
  <si>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</si>
  <si>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</si>
  <si>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</si>
  <si>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</si>
  <si>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</si>
  <si>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</si>
  <si>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</si>
  <si>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</si>
  <si>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</si>
  <si>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</si>
  <si>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</si>
  <si>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</si>
  <si>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</si>
  <si>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</si>
  <si>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</si>
  <si>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</si>
  <si>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</si>
  <si>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</si>
  <si>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</si>
  <si>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</si>
  <si>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</si>
  <si>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</si>
  <si>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</si>
  <si>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</si>
  <si>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</si>
  <si>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</si>
  <si>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</si>
  <si>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</si>
  <si>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</si>
  <si>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</si>
  <si>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</si>
  <si>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</si>
  <si>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</si>
  <si>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</si>
  <si>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</si>
  <si>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</si>
  <si>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</si>
  <si>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</si>
  <si>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</si>
  <si>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</si>
  <si>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</si>
  <si>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</si>
  <si>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</si>
  <si>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</si>
  <si>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</si>
  <si>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</si>
  <si>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</si>
  <si>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</si>
  <si>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</si>
  <si>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</si>
  <si>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</si>
  <si>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</si>
  <si>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</si>
  <si>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</si>
  <si>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</si>
  <si>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</si>
  <si>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</si>
  <si>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</si>
  <si>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</si>
  <si>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</si>
  <si>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</si>
  <si>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</si>
  <si>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</si>
  <si>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</si>
  <si>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</si>
  <si>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</si>
  <si>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</si>
  <si>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</si>
  <si>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</si>
  <si>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</si>
  <si>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</si>
  <si>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</si>
  <si>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</si>
  <si>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</si>
  <si>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</si>
  <si>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病院</t>
    <phoneticPr fontId="5"/>
  </si>
  <si>
    <t>被保険者数(人)</t>
  </si>
  <si>
    <t>　繰出金</t>
    <phoneticPr fontId="5"/>
  </si>
  <si>
    <t>簡易水道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</si>
  <si>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</si>
  <si>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</si>
  <si>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</si>
  <si>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</si>
  <si>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</si>
  <si>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</si>
  <si>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</si>
  <si>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</si>
  <si>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</si>
  <si>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</si>
  <si>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</si>
  <si>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</si>
  <si>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</si>
  <si>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</si>
  <si>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</si>
  <si>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</si>
  <si>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</si>
  <si>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</si>
  <si>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</si>
  <si>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</si>
  <si>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</si>
  <si>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</si>
  <si>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広島県呉市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</si>
  <si>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</si>
  <si>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</si>
  <si>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</si>
  <si>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</si>
  <si>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</si>
  <si>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</si>
  <si>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</si>
  <si>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</si>
  <si>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</si>
  <si>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</si>
  <si>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</si>
  <si>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</si>
  <si>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</si>
  <si>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</si>
  <si>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</si>
  <si>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</si>
  <si>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</si>
  <si>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</si>
  <si>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</si>
  <si>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</si>
  <si>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公園墓地事業特別会計</t>
    <phoneticPr fontId="5"/>
  </si>
  <si>
    <t>-</t>
    <phoneticPr fontId="5"/>
  </si>
  <si>
    <t>地域下水道事業特別会計</t>
    <phoneticPr fontId="5"/>
  </si>
  <si>
    <t>離島航路事業特別会計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</si>
  <si>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</si>
  <si>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</si>
  <si>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</si>
  <si>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</si>
  <si>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</si>
  <si>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</si>
  <si>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</si>
  <si>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</si>
  <si>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</si>
  <si>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</si>
  <si>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</si>
  <si>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</si>
  <si>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</si>
  <si>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国民健康保険事業（事業勘定）特別会計</t>
    <phoneticPr fontId="5"/>
  </si>
  <si>
    <t>国民健康保険事業（直診勘定）特別会計</t>
    <phoneticPr fontId="5"/>
  </si>
  <si>
    <t>後期高齢者医療事業特別会計</t>
    <phoneticPr fontId="5"/>
  </si>
  <si>
    <t>介護保険事業（保険勘定）特別会計</t>
    <phoneticPr fontId="5"/>
  </si>
  <si>
    <t>介護保険事業（サービス勘定）特別会計</t>
    <phoneticPr fontId="5"/>
  </si>
  <si>
    <t>駐車場事業特別会計</t>
    <phoneticPr fontId="5"/>
  </si>
  <si>
    <t>病院事業会計</t>
    <phoneticPr fontId="5"/>
  </si>
  <si>
    <t>法適用企業</t>
    <phoneticPr fontId="5"/>
  </si>
  <si>
    <t>水道事業会計</t>
    <phoneticPr fontId="5"/>
  </si>
  <si>
    <t>工業用水道事業会計</t>
    <phoneticPr fontId="5"/>
  </si>
  <si>
    <t>下水道事業会計</t>
    <phoneticPr fontId="5"/>
  </si>
  <si>
    <t>集落排水事業特別会計</t>
    <phoneticPr fontId="5"/>
  </si>
  <si>
    <t>法非適用企業</t>
    <phoneticPr fontId="5"/>
  </si>
  <si>
    <t>地方卸売市場事業特別会計</t>
    <phoneticPr fontId="5"/>
  </si>
  <si>
    <t>野呂高原ロッジ事業特別会計</t>
    <phoneticPr fontId="5"/>
  </si>
  <si>
    <t>港湾整備事業特別会計</t>
    <phoneticPr fontId="5"/>
  </si>
  <si>
    <t>内陸土地造成事業特別会計</t>
    <phoneticPr fontId="5"/>
  </si>
  <si>
    <t>臨海土地造成事業特別会計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</si>
  <si>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</si>
  <si>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</si>
  <si>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</si>
  <si>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</si>
  <si>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</si>
  <si>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</si>
  <si>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</si>
  <si>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</si>
  <si>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</si>
  <si>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</si>
  <si>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</si>
  <si>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</si>
  <si>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</si>
  <si>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</si>
  <si>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</si>
  <si>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</si>
  <si>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</si>
  <si>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</si>
  <si>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</si>
  <si>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</si>
  <si>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</si>
  <si>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</si>
  <si>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</si>
  <si>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</si>
  <si>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</si>
  <si>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</si>
  <si>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</si>
  <si>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</si>
  <si>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</si>
  <si>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</si>
  <si>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</si>
  <si>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</si>
  <si>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</si>
  <si>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</si>
  <si>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</si>
  <si>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</si>
  <si>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</si>
  <si>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</si>
  <si>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</si>
  <si>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</si>
  <si>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</si>
  <si>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</si>
  <si>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</si>
  <si>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</si>
  <si>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</si>
  <si>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</si>
  <si>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</si>
  <si>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</si>
  <si>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</si>
  <si>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</si>
  <si>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</si>
  <si>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</si>
  <si>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</si>
  <si>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</si>
  <si>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</si>
  <si>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</si>
  <si>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</si>
  <si>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</si>
  <si>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</si>
  <si>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</si>
  <si>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</si>
  <si>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</si>
  <si>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</si>
  <si>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</si>
  <si>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</si>
  <si>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</si>
  <si>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</si>
  <si>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</si>
  <si>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</si>
  <si>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</si>
  <si>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</si>
  <si>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</si>
  <si>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</si>
  <si>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</si>
  <si>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</si>
  <si>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</si>
  <si>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</si>
  <si>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</si>
  <si>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</si>
  <si>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</si>
  <si>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</si>
  <si>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</si>
  <si>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</si>
  <si>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</si>
  <si>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</si>
  <si>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</si>
  <si>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</si>
  <si>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</si>
  <si>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</si>
  <si>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</si>
  <si>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</si>
  <si>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</si>
  <si>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</si>
  <si>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</si>
  <si>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</si>
  <si>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</si>
  <si>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</si>
  <si>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</si>
  <si>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</si>
  <si>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</si>
  <si>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</si>
  <si>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</si>
  <si>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t>
  </si>
  <si>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</si>
  <si>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</si>
  <si>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</si>
  <si>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</si>
  <si>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</si>
  <si>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</si>
  <si>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</si>
  <si>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</si>
  <si>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</si>
  <si>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</si>
  <si>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</si>
  <si>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</si>
  <si>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</si>
  <si>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</si>
  <si>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</si>
  <si>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</si>
  <si>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</si>
  <si>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</si>
  <si>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</si>
  <si>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</si>
  <si>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</si>
  <si>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</si>
  <si>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</si>
  <si>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</si>
  <si>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</si>
  <si>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</si>
  <si>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</si>
  <si>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</si>
  <si>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</si>
  <si>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1.54</t>
  </si>
  <si>
    <t>▲ 0.48</t>
  </si>
  <si>
    <t>一般会計</t>
  </si>
  <si>
    <t>水道事業会計</t>
  </si>
  <si>
    <t>工業用水道事業会計</t>
  </si>
  <si>
    <t>下水道事業会計</t>
  </si>
  <si>
    <t>国民健康保険事業（事業勘定）特別会計</t>
  </si>
  <si>
    <t>介護保険事業（保険勘定）特別会計</t>
  </si>
  <si>
    <t>病院事業会計</t>
  </si>
  <si>
    <t>後期高齢者医療事業特別会計</t>
  </si>
  <si>
    <t>その他会計（赤字）</t>
  </si>
  <si>
    <t>▲ 0.15</t>
  </si>
  <si>
    <t>▲ 5.55</t>
  </si>
  <si>
    <t>その他会計（黒字）</t>
  </si>
  <si>
    <t>-</t>
    <phoneticPr fontId="2"/>
  </si>
  <si>
    <t>-</t>
    <phoneticPr fontId="2"/>
  </si>
  <si>
    <t>-</t>
    <phoneticPr fontId="2"/>
  </si>
  <si>
    <t>-</t>
    <phoneticPr fontId="2"/>
  </si>
  <si>
    <t>-</t>
    <phoneticPr fontId="2"/>
  </si>
  <si>
    <t>-</t>
    <phoneticPr fontId="2"/>
  </si>
  <si>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</si>
  <si>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</si>
  <si>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</si>
  <si>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呉市体育振興財団</t>
    <phoneticPr fontId="2"/>
  </si>
  <si>
    <t>くれ産業振興センター</t>
    <phoneticPr fontId="2"/>
  </si>
  <si>
    <t>呉市土地開発公社</t>
    <phoneticPr fontId="2"/>
  </si>
  <si>
    <t>○</t>
    <phoneticPr fontId="2"/>
  </si>
  <si>
    <t>蘭島文化振興財団</t>
    <phoneticPr fontId="2"/>
  </si>
  <si>
    <t>呉市文化振興財団</t>
    <phoneticPr fontId="2"/>
  </si>
  <si>
    <t>野呂山観光開発公社</t>
    <phoneticPr fontId="2"/>
  </si>
  <si>
    <t>安浦町生涯学習振興財団</t>
    <phoneticPr fontId="2"/>
  </si>
  <si>
    <t>倉橋まちづくり公社</t>
    <phoneticPr fontId="2"/>
  </si>
  <si>
    <t>県民の浜蒲刈</t>
    <phoneticPr fontId="2"/>
  </si>
  <si>
    <t>斎島汽船</t>
    <phoneticPr fontId="2"/>
  </si>
  <si>
    <t>くれ勤労者福祉サービスセンター</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</si>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</sst>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41739</c:v>
                </c:pt>
                <c:pt idx="1">
                  <c:v>36765</c:v>
                </c:pt>
                <c:pt idx="2">
                  <c:v>39052</c:v>
                </c:pt>
                <c:pt idx="3">
                  <c:v>41235</c:v>
                </c:pt>
                <c:pt idx="4">
                  <c:v>41862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67523</c:v>
                </c:pt>
                <c:pt idx="1">
                  <c:v>47686</c:v>
                </c:pt>
                <c:pt idx="2">
                  <c:v>46580</c:v>
                </c:pt>
                <c:pt idx="3">
                  <c:v>38536</c:v>
                </c:pt>
                <c:pt idx="4">
                  <c:v>69096</c:v>
                </c:pt>
              </c:numCache>
            </c:numRef>
          </c:val>
          <c:smooth val="0"/>
        </c:ser>
        <c:dLbls>
          <c:showLegendKey val="0"/>
          <c:showVal val="0"/>
          <c:showCatName val="0"/>
          <c:showSerName val="0"/>
          <c:showPercent val="0"/>
          <c:showBubbleSize val="0"/>
        </c:dLbls>
        <c:marker val="1"/>
        <c:smooth val="0"/>
        <c:axId val="143058816"/>
        <c:axId val="143065088"/>
      </c:lineChart>
      <c:catAx>
        <c:axId val="1430588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3065088"/>
        <c:crosses val="autoZero"/>
        <c:auto val="1"/>
        <c:lblAlgn val="ctr"/>
        <c:lblOffset val="100"/>
        <c:tickLblSkip val="1"/>
        <c:tickMarkSkip val="1"/>
        <c:noMultiLvlLbl val="0"/>
      </c:catAx>
      <c:valAx>
        <c:axId val="143065088"/>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30588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2.0299999999999998</c:v>
                </c:pt>
                <c:pt idx="1">
                  <c:v>2.34</c:v>
                </c:pt>
                <c:pt idx="2">
                  <c:v>2.61</c:v>
                </c:pt>
                <c:pt idx="3">
                  <c:v>4.05</c:v>
                </c:pt>
                <c:pt idx="4">
                  <c:v>2.46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12.73</c:v>
                </c:pt>
                <c:pt idx="1">
                  <c:v>13.8</c:v>
                </c:pt>
                <c:pt idx="2">
                  <c:v>11.82</c:v>
                </c:pt>
                <c:pt idx="3">
                  <c:v>13.13</c:v>
                </c:pt>
                <c:pt idx="4">
                  <c:v>13.38</c:v>
                </c:pt>
              </c:numCache>
            </c:numRef>
          </c:val>
        </c:ser>
        <c:dLbls>
          <c:showLegendKey val="0"/>
          <c:showVal val="0"/>
          <c:showCatName val="0"/>
          <c:showSerName val="0"/>
          <c:showPercent val="0"/>
          <c:showBubbleSize val="0"/>
        </c:dLbls>
        <c:gapWidth val="250"/>
        <c:overlap val="100"/>
        <c:axId val="143879552"/>
        <c:axId val="1438817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5.83</c:v>
                </c:pt>
                <c:pt idx="1">
                  <c:v>1.1599999999999999</c:v>
                </c:pt>
                <c:pt idx="2">
                  <c:v>-1.54</c:v>
                </c:pt>
                <c:pt idx="3">
                  <c:v>2.75</c:v>
                </c:pt>
                <c:pt idx="4">
                  <c:v>-0.48</c:v>
                </c:pt>
              </c:numCache>
            </c:numRef>
          </c:val>
          <c:smooth val="0"/>
        </c:ser>
        <c:dLbls>
          <c:showLegendKey val="0"/>
          <c:showVal val="0"/>
          <c:showCatName val="0"/>
          <c:showSerName val="0"/>
          <c:showPercent val="0"/>
          <c:showBubbleSize val="0"/>
        </c:dLbls>
        <c:marker val="1"/>
        <c:smooth val="0"/>
        <c:axId val="143879552"/>
        <c:axId val="143881728"/>
      </c:lineChart>
      <c:catAx>
        <c:axId val="143879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3881728"/>
        <c:crosses val="autoZero"/>
        <c:auto val="1"/>
        <c:lblAlgn val="ctr"/>
        <c:lblOffset val="100"/>
        <c:tickLblSkip val="1"/>
        <c:tickMarkSkip val="1"/>
        <c:noMultiLvlLbl val="0"/>
      </c:catAx>
      <c:valAx>
        <c:axId val="1438817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879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0.14000000000000001</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0.15</c:v>
                </c:pt>
                <c:pt idx="1">
                  <c:v>#N/A</c:v>
                </c:pt>
                <c:pt idx="2">
                  <c:v>5.55</c:v>
                </c:pt>
                <c:pt idx="3">
                  <c:v>#N/A</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0.15</c:v>
                </c:pt>
                <c:pt idx="2">
                  <c:v>#N/A</c:v>
                </c:pt>
                <c:pt idx="3">
                  <c:v>0.16</c:v>
                </c:pt>
                <c:pt idx="4">
                  <c:v>#N/A</c:v>
                </c:pt>
                <c:pt idx="5">
                  <c:v>0.2</c:v>
                </c:pt>
                <c:pt idx="6">
                  <c:v>#N/A</c:v>
                </c:pt>
                <c:pt idx="7">
                  <c:v>0.19</c:v>
                </c:pt>
                <c:pt idx="8">
                  <c:v>#N/A</c:v>
                </c:pt>
                <c:pt idx="9">
                  <c:v>0.21</c:v>
                </c:pt>
              </c:numCache>
            </c:numRef>
          </c:val>
        </c:ser>
        <c:ser>
          <c:idx val="3"/>
          <c:order val="3"/>
          <c:tx>
            <c:strRef>
              <c:f>データシート!$A$30</c:f>
              <c:strCache>
                <c:ptCount val="1"/>
                <c:pt idx="0">
                  <c:v>病院事業会計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7.0000000000000007E-2</c:v>
                </c:pt>
                <c:pt idx="4">
                  <c:v>#N/A</c:v>
                </c:pt>
                <c:pt idx="5">
                  <c:v>0.16</c:v>
                </c:pt>
                <c:pt idx="6">
                  <c:v>#N/A</c:v>
                </c:pt>
                <c:pt idx="7">
                  <c:v>0.24</c:v>
                </c:pt>
                <c:pt idx="8">
                  <c:v>#N/A</c:v>
                </c:pt>
                <c:pt idx="9">
                  <c:v>0.34</c:v>
                </c:pt>
              </c:numCache>
            </c:numRef>
          </c:val>
        </c:ser>
        <c:ser>
          <c:idx val="4"/>
          <c:order val="4"/>
          <c:tx>
            <c:strRef>
              <c:f>データシート!$A$31</c:f>
              <c:strCache>
                <c:ptCount val="1"/>
                <c:pt idx="0">
                  <c:v>介護保険事業（保険勘定）特別会計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0.16</c:v>
                </c:pt>
                <c:pt idx="2">
                  <c:v>#N/A</c:v>
                </c:pt>
                <c:pt idx="3">
                  <c:v>0.3</c:v>
                </c:pt>
                <c:pt idx="4">
                  <c:v>#N/A</c:v>
                </c:pt>
                <c:pt idx="5">
                  <c:v>0.25</c:v>
                </c:pt>
                <c:pt idx="6">
                  <c:v>#N/A</c:v>
                </c:pt>
                <c:pt idx="7">
                  <c:v>0.48</c:v>
                </c:pt>
                <c:pt idx="8">
                  <c:v>#N/A</c:v>
                </c:pt>
                <c:pt idx="9">
                  <c:v>0.7</c:v>
                </c:pt>
              </c:numCache>
            </c:numRef>
          </c:val>
        </c:ser>
        <c:ser>
          <c:idx val="5"/>
          <c:order val="5"/>
          <c:tx>
            <c:strRef>
              <c:f>データシート!$A$32</c:f>
              <c:strCache>
                <c:ptCount val="1"/>
                <c:pt idx="0">
                  <c:v>国民健康保険事業（事業勘定）特別会計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1.06</c:v>
                </c:pt>
                <c:pt idx="2">
                  <c:v>#N/A</c:v>
                </c:pt>
                <c:pt idx="3">
                  <c:v>1.1000000000000001</c:v>
                </c:pt>
                <c:pt idx="4">
                  <c:v>#N/A</c:v>
                </c:pt>
                <c:pt idx="5">
                  <c:v>1.28</c:v>
                </c:pt>
                <c:pt idx="6">
                  <c:v>#N/A</c:v>
                </c:pt>
                <c:pt idx="7">
                  <c:v>1.62</c:v>
                </c:pt>
                <c:pt idx="8">
                  <c:v>#N/A</c:v>
                </c:pt>
                <c:pt idx="9">
                  <c:v>1.7</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1.89</c:v>
                </c:pt>
                <c:pt idx="2">
                  <c:v>#N/A</c:v>
                </c:pt>
                <c:pt idx="3">
                  <c:v>1.97</c:v>
                </c:pt>
                <c:pt idx="4">
                  <c:v>#N/A</c:v>
                </c:pt>
                <c:pt idx="5">
                  <c:v>2.08</c:v>
                </c:pt>
                <c:pt idx="6">
                  <c:v>#N/A</c:v>
                </c:pt>
                <c:pt idx="7">
                  <c:v>1.89</c:v>
                </c:pt>
                <c:pt idx="8">
                  <c:v>#N/A</c:v>
                </c:pt>
                <c:pt idx="9">
                  <c:v>1.77</c:v>
                </c:pt>
              </c:numCache>
            </c:numRef>
          </c:val>
        </c:ser>
        <c:ser>
          <c:idx val="7"/>
          <c:order val="7"/>
          <c:tx>
            <c:strRef>
              <c:f>データシート!$A$34</c:f>
              <c:strCache>
                <c:ptCount val="1"/>
                <c:pt idx="0">
                  <c:v>工業用水道事業会計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1.73</c:v>
                </c:pt>
                <c:pt idx="2">
                  <c:v>#N/A</c:v>
                </c:pt>
                <c:pt idx="3">
                  <c:v>2.0299999999999998</c:v>
                </c:pt>
                <c:pt idx="4">
                  <c:v>#N/A</c:v>
                </c:pt>
                <c:pt idx="5">
                  <c:v>2.19</c:v>
                </c:pt>
                <c:pt idx="6">
                  <c:v>#N/A</c:v>
                </c:pt>
                <c:pt idx="7">
                  <c:v>2.15</c:v>
                </c:pt>
                <c:pt idx="8">
                  <c:v>#N/A</c:v>
                </c:pt>
                <c:pt idx="9">
                  <c:v>2.0699999999999998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3.84</c:v>
                </c:pt>
                <c:pt idx="2">
                  <c:v>#N/A</c:v>
                </c:pt>
                <c:pt idx="3">
                  <c:v>3.53</c:v>
                </c:pt>
                <c:pt idx="4">
                  <c:v>#N/A</c:v>
                </c:pt>
                <c:pt idx="5">
                  <c:v>2.09</c:v>
                </c:pt>
                <c:pt idx="6">
                  <c:v>#N/A</c:v>
                </c:pt>
                <c:pt idx="7">
                  <c:v>2.4</c:v>
                </c:pt>
                <c:pt idx="8">
                  <c:v>#N/A</c:v>
                </c:pt>
                <c:pt idx="9">
                  <c:v>2.23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2.02</c:v>
                </c:pt>
                <c:pt idx="2">
                  <c:v>#N/A</c:v>
                </c:pt>
                <c:pt idx="3">
                  <c:v>2.33</c:v>
                </c:pt>
                <c:pt idx="4">
                  <c:v>#N/A</c:v>
                </c:pt>
                <c:pt idx="5">
                  <c:v>2.6</c:v>
                </c:pt>
                <c:pt idx="6">
                  <c:v>#N/A</c:v>
                </c:pt>
                <c:pt idx="7">
                  <c:v>4.04</c:v>
                </c:pt>
                <c:pt idx="8">
                  <c:v>#N/A</c:v>
                </c:pt>
                <c:pt idx="9">
                  <c:v>2.4500000000000002</c:v>
                </c:pt>
              </c:numCache>
            </c:numRef>
          </c:val>
        </c:ser>
        <c:dLbls>
          <c:showLegendKey val="0"/>
          <c:showVal val="0"/>
          <c:showCatName val="0"/>
          <c:showSerName val="0"/>
          <c:showPercent val="0"/>
          <c:showBubbleSize val="0"/>
        </c:dLbls>
        <c:gapWidth val="150"/>
        <c:overlap val="100"/>
        <c:axId val="144258176"/>
        <c:axId val="144259712"/>
      </c:barChart>
      <c:catAx>
        <c:axId val="144258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4259712"/>
        <c:crosses val="autoZero"/>
        <c:auto val="1"/>
        <c:lblAlgn val="ctr"/>
        <c:lblOffset val="100"/>
        <c:tickLblSkip val="1"/>
        <c:tickMarkSkip val="1"/>
        <c:noMultiLvlLbl val="0"/>
      </c:catAx>
      <c:valAx>
        <c:axId val="144259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42581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12276</c:v>
                </c:pt>
                <c:pt idx="5">
                  <c:v>12506</c:v>
                </c:pt>
                <c:pt idx="8">
                  <c:v>12548</c:v>
                </c:pt>
                <c:pt idx="11">
                  <c:v>12623</c:v>
                </c:pt>
                <c:pt idx="14">
                  <c:v>13144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11</c:v>
                </c:pt>
                <c:pt idx="3">
                  <c:v>12</c:v>
                </c:pt>
                <c:pt idx="6">
                  <c:v>7</c:v>
                </c:pt>
                <c:pt idx="9">
                  <c:v>7</c:v>
                </c:pt>
                <c:pt idx="12">
                  <c:v>3</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1129</c:v>
                </c:pt>
                <c:pt idx="3">
                  <c:v>1129</c:v>
                </c:pt>
                <c:pt idx="6">
                  <c:v>1129</c:v>
                </c:pt>
                <c:pt idx="9">
                  <c:v>1130</c:v>
                </c:pt>
                <c:pt idx="12">
                  <c:v>1130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2499</c:v>
                </c:pt>
                <c:pt idx="3">
                  <c:v>2878</c:v>
                </c:pt>
                <c:pt idx="6">
                  <c:v>2302</c:v>
                </c:pt>
                <c:pt idx="9">
                  <c:v>2298</c:v>
                </c:pt>
                <c:pt idx="12">
                  <c:v>2213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14693</c:v>
                </c:pt>
                <c:pt idx="3">
                  <c:v>14677</c:v>
                </c:pt>
                <c:pt idx="6">
                  <c:v>15299</c:v>
                </c:pt>
                <c:pt idx="9">
                  <c:v>15264</c:v>
                </c:pt>
                <c:pt idx="12">
                  <c:v>15177</c:v>
                </c:pt>
              </c:numCache>
            </c:numRef>
          </c:val>
        </c:ser>
        <c:dLbls>
          <c:showLegendKey val="0"/>
          <c:showVal val="0"/>
          <c:showCatName val="0"/>
          <c:showSerName val="0"/>
          <c:showPercent val="0"/>
          <c:showBubbleSize val="0"/>
        </c:dLbls>
        <c:gapWidth val="100"/>
        <c:overlap val="100"/>
        <c:axId val="146178432"/>
        <c:axId val="1461803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6056</c:v>
                </c:pt>
                <c:pt idx="2">
                  <c:v>#N/A</c:v>
                </c:pt>
                <c:pt idx="3">
                  <c:v>#N/A</c:v>
                </c:pt>
                <c:pt idx="4">
                  <c:v>6190</c:v>
                </c:pt>
                <c:pt idx="5">
                  <c:v>#N/A</c:v>
                </c:pt>
                <c:pt idx="6">
                  <c:v>#N/A</c:v>
                </c:pt>
                <c:pt idx="7">
                  <c:v>6189</c:v>
                </c:pt>
                <c:pt idx="8">
                  <c:v>#N/A</c:v>
                </c:pt>
                <c:pt idx="9">
                  <c:v>#N/A</c:v>
                </c:pt>
                <c:pt idx="10">
                  <c:v>6076</c:v>
                </c:pt>
                <c:pt idx="11">
                  <c:v>#N/A</c:v>
                </c:pt>
                <c:pt idx="12">
                  <c:v>#N/A</c:v>
                </c:pt>
                <c:pt idx="13">
                  <c:v>5379</c:v>
                </c:pt>
                <c:pt idx="14">
                  <c:v>#N/A</c:v>
                </c:pt>
              </c:numCache>
            </c:numRef>
          </c:val>
          <c:smooth val="0"/>
        </c:ser>
        <c:dLbls>
          <c:showLegendKey val="0"/>
          <c:showVal val="0"/>
          <c:showCatName val="0"/>
          <c:showSerName val="0"/>
          <c:showPercent val="0"/>
          <c:showBubbleSize val="0"/>
        </c:dLbls>
        <c:marker val="1"/>
        <c:smooth val="0"/>
        <c:axId val="146178432"/>
        <c:axId val="146180352"/>
      </c:lineChart>
      <c:catAx>
        <c:axId val="146178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6180352"/>
        <c:crosses val="autoZero"/>
        <c:auto val="1"/>
        <c:lblAlgn val="ctr"/>
        <c:lblOffset val="100"/>
        <c:tickLblSkip val="1"/>
        <c:tickMarkSkip val="1"/>
        <c:noMultiLvlLbl val="0"/>
      </c:catAx>
      <c:valAx>
        <c:axId val="1461803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6178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109666</c:v>
                </c:pt>
                <c:pt idx="5">
                  <c:v>108598</c:v>
                </c:pt>
                <c:pt idx="8">
                  <c:v>106517</c:v>
                </c:pt>
                <c:pt idx="11">
                  <c:v>105194</c:v>
                </c:pt>
                <c:pt idx="14">
                  <c:v>107117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25171</c:v>
                </c:pt>
                <c:pt idx="5">
                  <c:v>24876</c:v>
                </c:pt>
                <c:pt idx="8">
                  <c:v>23599</c:v>
                </c:pt>
                <c:pt idx="11">
                  <c:v>22486</c:v>
                </c:pt>
                <c:pt idx="14">
                  <c:v>20979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14811</c:v>
                </c:pt>
                <c:pt idx="5">
                  <c:v>15487</c:v>
                </c:pt>
                <c:pt idx="8">
                  <c:v>15090</c:v>
                </c:pt>
                <c:pt idx="11">
                  <c:v>15831</c:v>
                </c:pt>
                <c:pt idx="14">
                  <c:v>15817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772</c:v>
                </c:pt>
                <c:pt idx="3">
                  <c:v>757</c:v>
                </c:pt>
                <c:pt idx="6">
                  <c:v>744</c:v>
                </c:pt>
                <c:pt idx="9">
                  <c:v>731</c:v>
                </c:pt>
                <c:pt idx="12">
                  <c:v>717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25816</c:v>
                </c:pt>
                <c:pt idx="3">
                  <c:v>25034</c:v>
                </c:pt>
                <c:pt idx="6">
                  <c:v>24998</c:v>
                </c:pt>
                <c:pt idx="9">
                  <c:v>23851</c:v>
                </c:pt>
                <c:pt idx="12">
                  <c:v>21698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45848</c:v>
                </c:pt>
                <c:pt idx="3">
                  <c:v>41308</c:v>
                </c:pt>
                <c:pt idx="6">
                  <c:v>38621</c:v>
                </c:pt>
                <c:pt idx="9">
                  <c:v>37643</c:v>
                </c:pt>
                <c:pt idx="12">
                  <c:v>36248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9226</c:v>
                </c:pt>
                <c:pt idx="3">
                  <c:v>8152</c:v>
                </c:pt>
                <c:pt idx="6">
                  <c:v>7071</c:v>
                </c:pt>
                <c:pt idx="9">
                  <c:v>5985</c:v>
                </c:pt>
                <c:pt idx="12">
                  <c:v>4894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137009</c:v>
                </c:pt>
                <c:pt idx="3">
                  <c:v>139135</c:v>
                </c:pt>
                <c:pt idx="6">
                  <c:v>134883</c:v>
                </c:pt>
                <c:pt idx="9">
                  <c:v>129976</c:v>
                </c:pt>
                <c:pt idx="12">
                  <c:v>130470</c:v>
                </c:pt>
              </c:numCache>
            </c:numRef>
          </c:val>
        </c:ser>
        <c:dLbls>
          <c:showLegendKey val="0"/>
          <c:showVal val="0"/>
          <c:showCatName val="0"/>
          <c:showSerName val="0"/>
          <c:showPercent val="0"/>
          <c:showBubbleSize val="0"/>
        </c:dLbls>
        <c:gapWidth val="100"/>
        <c:overlap val="100"/>
        <c:axId val="146577664"/>
        <c:axId val="1465921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69022</c:v>
                </c:pt>
                <c:pt idx="2">
                  <c:v>#N/A</c:v>
                </c:pt>
                <c:pt idx="3">
                  <c:v>#N/A</c:v>
                </c:pt>
                <c:pt idx="4">
                  <c:v>65424</c:v>
                </c:pt>
                <c:pt idx="5">
                  <c:v>#N/A</c:v>
                </c:pt>
                <c:pt idx="6">
                  <c:v>#N/A</c:v>
                </c:pt>
                <c:pt idx="7">
                  <c:v>61112</c:v>
                </c:pt>
                <c:pt idx="8">
                  <c:v>#N/A</c:v>
                </c:pt>
                <c:pt idx="9">
                  <c:v>#N/A</c:v>
                </c:pt>
                <c:pt idx="10">
                  <c:v>54675</c:v>
                </c:pt>
                <c:pt idx="11">
                  <c:v>#N/A</c:v>
                </c:pt>
                <c:pt idx="12">
                  <c:v>#N/A</c:v>
                </c:pt>
                <c:pt idx="13">
                  <c:v>50114</c:v>
                </c:pt>
                <c:pt idx="14">
                  <c:v>#N/A</c:v>
                </c:pt>
              </c:numCache>
            </c:numRef>
          </c:val>
          <c:smooth val="0"/>
        </c:ser>
        <c:dLbls>
          <c:showLegendKey val="0"/>
          <c:showVal val="0"/>
          <c:showCatName val="0"/>
          <c:showSerName val="0"/>
          <c:showPercent val="0"/>
          <c:showBubbleSize val="0"/>
        </c:dLbls>
        <c:marker val="1"/>
        <c:smooth val="0"/>
        <c:axId val="146577664"/>
        <c:axId val="146592128"/>
      </c:lineChart>
      <c:catAx>
        <c:axId val="146577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6592128"/>
        <c:crosses val="autoZero"/>
        <c:auto val="1"/>
        <c:lblAlgn val="ctr"/>
        <c:lblOffset val="100"/>
        <c:tickLblSkip val="1"/>
        <c:tickMarkSkip val="1"/>
        <c:noMultiLvlLbl val="0"/>
      </c:catAx>
      <c:valAx>
        <c:axId val="146592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6577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広島県呉市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235,624
232,915
352.80
107,653,644
106,004,757
1,436,802
58,371,633
130,282,391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12.2
105.4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前年度と比較して</a:t>
          </a:r>
          <a:r>
            <a:rPr kumimoji="1" lang="en-US" altLang="ja-JP" sz="1300">
              <a:latin typeface="ＭＳ Ｐゴシック"/>
            </a:rPr>
            <a:t>0.01</a:t>
          </a:r>
          <a:r>
            <a:rPr kumimoji="1" lang="ja-JP" altLang="en-US" sz="1300">
              <a:latin typeface="ＭＳ Ｐゴシック"/>
            </a:rPr>
            <a:t>ポイント増の</a:t>
          </a:r>
          <a:r>
            <a:rPr kumimoji="1" lang="en-US" altLang="ja-JP" sz="1300">
              <a:latin typeface="ＭＳ Ｐゴシック"/>
            </a:rPr>
            <a:t>0.61</a:t>
          </a:r>
          <a:r>
            <a:rPr kumimoji="1" lang="ja-JP" altLang="en-US" sz="1300">
              <a:latin typeface="ＭＳ Ｐゴシック"/>
            </a:rPr>
            <a:t>となっているが，人口の減少や長引く景気低迷による個人・法人税収の減少や合併による影響などの要因により，類似団体平均値を下回っている。　</a:t>
          </a:r>
        </a:p>
        <a:p>
          <a:r>
            <a:rPr kumimoji="1" lang="ja-JP" altLang="en-US" sz="1300">
              <a:latin typeface="ＭＳ Ｐゴシック"/>
            </a:rPr>
            <a:t>　今後とも財政基盤の強化を図るため，財政の健全化に努めていく。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44</xdr:row>
      <xdr:rowOff>24342</xdr:rowOff>
    </xdr:to>
    <xdr:cxnSp macro="">
      <xdr:nvCxnSpPr>
        <xdr:cNvPr id="62" name="直線コネクタ 61"/>
        <xdr:cNvCxnSpPr/>
      </xdr:nvCxnSpPr>
      <xdr:spPr>
        <a:xfrm flipV="1">
          <a:off x="4953000" y="6421967"/>
          <a:ext cx="0" cy="11461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167869</xdr:rowOff>
    </xdr:from>
    <xdr:ext cx="762000" cy="259045"/>
    <xdr:sp macro="" textlink="">
      <xdr:nvSpPr>
        <xdr:cNvPr id="63" name="財政力最小値テキスト"/>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0.51</a:t>
          </a:r>
          <a:endParaRPr kumimoji="1" lang="ja-JP" altLang="en-US" sz="1000" b="1">
            <a:latin typeface="ＭＳ Ｐゴシック"/>
          </a:endParaRPr>
        </a:p>
      </xdr:txBody>
    </xdr:sp>
    <xdr:clientData/>
  </xdr:oneCellAnchor>
  <xdr:twoCellAnchor>
    <xdr:from>
      <xdr:col>7</xdr:col>
      <xdr:colOff>63500</xdr:colOff>
      <xdr:row>44</xdr:row>
      <xdr:rowOff>24342</xdr:rowOff>
    </xdr:from>
    <xdr:to>
      <xdr:col>7</xdr:col>
      <xdr:colOff>241300</xdr:colOff>
      <xdr:row>44</xdr:row>
      <xdr:rowOff>24342</xdr:rowOff>
    </xdr:to>
    <xdr:cxnSp macro="">
      <xdr:nvCxnSpPr>
        <xdr:cNvPr id="64" name="直線コネクタ 63"/>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166158</xdr:rowOff>
    </xdr:from>
    <xdr:to>
      <xdr:col>7</xdr:col>
      <xdr:colOff>152400</xdr:colOff>
      <xdr:row>43</xdr:row>
      <xdr:rowOff>14817</xdr:rowOff>
    </xdr:to>
    <xdr:cxnSp macro="">
      <xdr:nvCxnSpPr>
        <xdr:cNvPr id="67" name="直線コネクタ 66"/>
        <xdr:cNvCxnSpPr/>
      </xdr:nvCxnSpPr>
      <xdr:spPr>
        <a:xfrm flipV="1">
          <a:off x="4114800" y="7367058"/>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52510</xdr:rowOff>
    </xdr:from>
    <xdr:ext cx="762000" cy="259045"/>
    <xdr:sp macro="" textlink="">
      <xdr:nvSpPr>
        <xdr:cNvPr id="68" name="財政力平均値テキスト"/>
        <xdr:cNvSpPr txBox="1"/>
      </xdr:nvSpPr>
      <xdr:spPr>
        <a:xfrm>
          <a:off x="5041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69" name="フローチャート : 判断 68"/>
        <xdr:cNvSpPr/>
      </xdr:nvSpPr>
      <xdr:spPr>
        <a:xfrm>
          <a:off x="4902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14817</xdr:rowOff>
    </xdr:from>
    <xdr:to>
      <xdr:col>6</xdr:col>
      <xdr:colOff>0</xdr:colOff>
      <xdr:row>43</xdr:row>
      <xdr:rowOff>14817</xdr:rowOff>
    </xdr:to>
    <xdr:cxnSp macro="">
      <xdr:nvCxnSpPr>
        <xdr:cNvPr id="70" name="直線コネクタ 69"/>
        <xdr:cNvCxnSpPr/>
      </xdr:nvCxnSpPr>
      <xdr:spPr>
        <a:xfrm>
          <a:off x="3225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56092</xdr:rowOff>
    </xdr:from>
    <xdr:to>
      <xdr:col>6</xdr:col>
      <xdr:colOff>50800</xdr:colOff>
      <xdr:row>40</xdr:row>
      <xdr:rowOff>157692</xdr:rowOff>
    </xdr:to>
    <xdr:sp macro="" textlink="">
      <xdr:nvSpPr>
        <xdr:cNvPr id="71" name="フローチャート : 判断 70"/>
        <xdr:cNvSpPr/>
      </xdr:nvSpPr>
      <xdr:spPr>
        <a:xfrm>
          <a:off x="4064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167869</xdr:rowOff>
    </xdr:from>
    <xdr:ext cx="736600" cy="259045"/>
    <xdr:sp macro="" textlink="">
      <xdr:nvSpPr>
        <xdr:cNvPr id="72" name="テキスト ボックス 71"/>
        <xdr:cNvSpPr txBox="1"/>
      </xdr:nvSpPr>
      <xdr:spPr>
        <a:xfrm>
          <a:off x="3733800" y="6682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166158</xdr:rowOff>
    </xdr:from>
    <xdr:to>
      <xdr:col>4</xdr:col>
      <xdr:colOff>482600</xdr:colOff>
      <xdr:row>43</xdr:row>
      <xdr:rowOff>14817</xdr:rowOff>
    </xdr:to>
    <xdr:cxnSp macro="">
      <xdr:nvCxnSpPr>
        <xdr:cNvPr id="73" name="直線コネクタ 72"/>
        <xdr:cNvCxnSpPr/>
      </xdr:nvCxnSpPr>
      <xdr:spPr>
        <a:xfrm>
          <a:off x="2336800" y="73670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56092</xdr:rowOff>
    </xdr:from>
    <xdr:to>
      <xdr:col>4</xdr:col>
      <xdr:colOff>533400</xdr:colOff>
      <xdr:row>40</xdr:row>
      <xdr:rowOff>157692</xdr:rowOff>
    </xdr:to>
    <xdr:sp macro="" textlink="">
      <xdr:nvSpPr>
        <xdr:cNvPr id="74" name="フローチャート : 判断 73"/>
        <xdr:cNvSpPr/>
      </xdr:nvSpPr>
      <xdr:spPr>
        <a:xfrm>
          <a:off x="3175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167869</xdr:rowOff>
    </xdr:from>
    <xdr:ext cx="762000" cy="259045"/>
    <xdr:sp macro="" textlink="">
      <xdr:nvSpPr>
        <xdr:cNvPr id="75" name="テキスト ボックス 74"/>
        <xdr:cNvSpPr txBox="1"/>
      </xdr:nvSpPr>
      <xdr:spPr>
        <a:xfrm>
          <a:off x="2844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105833</xdr:rowOff>
    </xdr:from>
    <xdr:to>
      <xdr:col>3</xdr:col>
      <xdr:colOff>279400</xdr:colOff>
      <xdr:row>42</xdr:row>
      <xdr:rowOff>166158</xdr:rowOff>
    </xdr:to>
    <xdr:cxnSp macro="">
      <xdr:nvCxnSpPr>
        <xdr:cNvPr id="76" name="直線コネクタ 75"/>
        <xdr:cNvCxnSpPr/>
      </xdr:nvCxnSpPr>
      <xdr:spPr>
        <a:xfrm>
          <a:off x="1447800" y="730673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147108</xdr:rowOff>
    </xdr:from>
    <xdr:to>
      <xdr:col>3</xdr:col>
      <xdr:colOff>330200</xdr:colOff>
      <xdr:row>40</xdr:row>
      <xdr:rowOff>77258</xdr:rowOff>
    </xdr:to>
    <xdr:sp macro="" textlink="">
      <xdr:nvSpPr>
        <xdr:cNvPr id="77" name="フローチャート : 判断 76"/>
        <xdr:cNvSpPr/>
      </xdr:nvSpPr>
      <xdr:spPr>
        <a:xfrm>
          <a:off x="2286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87435</xdr:rowOff>
    </xdr:from>
    <xdr:ext cx="762000" cy="259045"/>
    <xdr:sp macro="" textlink="">
      <xdr:nvSpPr>
        <xdr:cNvPr id="78" name="テキスト ボックス 77"/>
        <xdr:cNvSpPr txBox="1"/>
      </xdr:nvSpPr>
      <xdr:spPr>
        <a:xfrm>
          <a:off x="1955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86783</xdr:rowOff>
    </xdr:from>
    <xdr:to>
      <xdr:col>2</xdr:col>
      <xdr:colOff>127000</xdr:colOff>
      <xdr:row>40</xdr:row>
      <xdr:rowOff>16933</xdr:rowOff>
    </xdr:to>
    <xdr:sp macro="" textlink="">
      <xdr:nvSpPr>
        <xdr:cNvPr id="79" name="フローチャート : 判断 78"/>
        <xdr:cNvSpPr/>
      </xdr:nvSpPr>
      <xdr:spPr>
        <a:xfrm>
          <a:off x="1397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27110</xdr:rowOff>
    </xdr:from>
    <xdr:ext cx="762000" cy="259045"/>
    <xdr:sp macro="" textlink="">
      <xdr:nvSpPr>
        <xdr:cNvPr id="80" name="テキスト ボックス 79"/>
        <xdr:cNvSpPr txBox="1"/>
      </xdr:nvSpPr>
      <xdr:spPr>
        <a:xfrm>
          <a:off x="1066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86" name="円/楕円 85"/>
        <xdr:cNvSpPr/>
      </xdr:nvSpPr>
      <xdr:spPr>
        <a:xfrm>
          <a:off x="49022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87435</xdr:rowOff>
    </xdr:from>
    <xdr:ext cx="762000" cy="259045"/>
    <xdr:sp macro="" textlink="">
      <xdr:nvSpPr>
        <xdr:cNvPr id="87" name="財政力該当値テキスト"/>
        <xdr:cNvSpPr txBox="1"/>
      </xdr:nvSpPr>
      <xdr:spPr>
        <a:xfrm>
          <a:off x="5041900" y="7288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135467</xdr:rowOff>
    </xdr:from>
    <xdr:to>
      <xdr:col>6</xdr:col>
      <xdr:colOff>50800</xdr:colOff>
      <xdr:row>43</xdr:row>
      <xdr:rowOff>65617</xdr:rowOff>
    </xdr:to>
    <xdr:sp macro="" textlink="">
      <xdr:nvSpPr>
        <xdr:cNvPr id="88" name="円/楕円 87"/>
        <xdr:cNvSpPr/>
      </xdr:nvSpPr>
      <xdr:spPr>
        <a:xfrm>
          <a:off x="4064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50394</xdr:rowOff>
    </xdr:from>
    <xdr:ext cx="736600" cy="259045"/>
    <xdr:sp macro="" textlink="">
      <xdr:nvSpPr>
        <xdr:cNvPr id="89" name="テキスト ボックス 88"/>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135467</xdr:rowOff>
    </xdr:from>
    <xdr:to>
      <xdr:col>4</xdr:col>
      <xdr:colOff>533400</xdr:colOff>
      <xdr:row>43</xdr:row>
      <xdr:rowOff>65617</xdr:rowOff>
    </xdr:to>
    <xdr:sp macro="" textlink="">
      <xdr:nvSpPr>
        <xdr:cNvPr id="90" name="円/楕円 89"/>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50394</xdr:rowOff>
    </xdr:from>
    <xdr:ext cx="762000" cy="259045"/>
    <xdr:sp macro="" textlink="">
      <xdr:nvSpPr>
        <xdr:cNvPr id="91" name="テキスト ボックス 90"/>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115358</xdr:rowOff>
    </xdr:from>
    <xdr:to>
      <xdr:col>3</xdr:col>
      <xdr:colOff>330200</xdr:colOff>
      <xdr:row>43</xdr:row>
      <xdr:rowOff>45508</xdr:rowOff>
    </xdr:to>
    <xdr:sp macro="" textlink="">
      <xdr:nvSpPr>
        <xdr:cNvPr id="92" name="円/楕円 91"/>
        <xdr:cNvSpPr/>
      </xdr:nvSpPr>
      <xdr:spPr>
        <a:xfrm>
          <a:off x="2286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30285</xdr:rowOff>
    </xdr:from>
    <xdr:ext cx="762000" cy="259045"/>
    <xdr:sp macro="" textlink="">
      <xdr:nvSpPr>
        <xdr:cNvPr id="93" name="テキスト ボックス 92"/>
        <xdr:cNvSpPr txBox="1"/>
      </xdr:nvSpPr>
      <xdr:spPr>
        <a:xfrm>
          <a:off x="1955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94" name="円/楕円 93"/>
        <xdr:cNvSpPr/>
      </xdr:nvSpPr>
      <xdr:spPr>
        <a:xfrm>
          <a:off x="1397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141410</xdr:rowOff>
    </xdr:from>
    <xdr:ext cx="762000" cy="259045"/>
    <xdr:sp macro="" textlink="">
      <xdr:nvSpPr>
        <xdr:cNvPr id="95" name="テキスト ボックス 94"/>
        <xdr:cNvSpPr txBox="1"/>
      </xdr:nvSpPr>
      <xdr:spPr>
        <a:xfrm>
          <a:off x="1066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2.0</a:t>
          </a:r>
          <a:r>
            <a:rPr kumimoji="1" lang="ja-JP" altLang="en-US" sz="1300">
              <a:latin typeface="ＭＳ Ｐゴシック"/>
            </a:rPr>
            <a:t>ポイント増の</a:t>
          </a:r>
          <a:r>
            <a:rPr kumimoji="1" lang="en-US" altLang="ja-JP" sz="1300">
              <a:latin typeface="ＭＳ Ｐゴシック"/>
            </a:rPr>
            <a:t>96.7</a:t>
          </a:r>
          <a:r>
            <a:rPr kumimoji="1" lang="ja-JP" altLang="en-US" sz="1300">
              <a:latin typeface="ＭＳ Ｐゴシック"/>
            </a:rPr>
            <a:t>％で，類似団体平均値を上回っている。</a:t>
          </a:r>
        </a:p>
        <a:p>
          <a:r>
            <a:rPr kumimoji="1" lang="ja-JP" altLang="en-US" sz="1300">
              <a:latin typeface="ＭＳ Ｐゴシック"/>
            </a:rPr>
            <a:t>　これは，前年度と比べ，市税収入や臨時財政対策債などの経常一般財源が減少した一方で，義務的経費の占める割合が高いためである。</a:t>
          </a:r>
        </a:p>
        <a:p>
          <a:r>
            <a:rPr kumimoji="1" lang="ja-JP" altLang="en-US" sz="1300">
              <a:latin typeface="ＭＳ Ｐゴシック"/>
            </a:rPr>
            <a:t>　今後とも事務事業の効率化，指定管理者制度の活用や民間委託等の推進などにより経常経費の抑制に努め，財政構造の弾力性の確保に努めていく。</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86783</xdr:rowOff>
    </xdr:from>
    <xdr:to>
      <xdr:col>7</xdr:col>
      <xdr:colOff>152400</xdr:colOff>
      <xdr:row>67</xdr:row>
      <xdr:rowOff>96096</xdr:rowOff>
    </xdr:to>
    <xdr:cxnSp macro="">
      <xdr:nvCxnSpPr>
        <xdr:cNvPr id="125" name="直線コネクタ 124"/>
        <xdr:cNvCxnSpPr/>
      </xdr:nvCxnSpPr>
      <xdr:spPr>
        <a:xfrm flipV="1">
          <a:off x="4953000" y="10030883"/>
          <a:ext cx="0" cy="1552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68173</xdr:rowOff>
    </xdr:from>
    <xdr:ext cx="762000" cy="259045"/>
    <xdr:sp macro="" textlink="">
      <xdr:nvSpPr>
        <xdr:cNvPr id="126" name="財政構造の弾力性最小値テキスト"/>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67</xdr:row>
      <xdr:rowOff>96096</xdr:rowOff>
    </xdr:from>
    <xdr:to>
      <xdr:col>7</xdr:col>
      <xdr:colOff>241300</xdr:colOff>
      <xdr:row>67</xdr:row>
      <xdr:rowOff>96096</xdr:rowOff>
    </xdr:to>
    <xdr:cxnSp macro="">
      <xdr:nvCxnSpPr>
        <xdr:cNvPr id="127" name="直線コネクタ 126"/>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1710</xdr:rowOff>
    </xdr:from>
    <xdr:ext cx="762000" cy="259045"/>
    <xdr:sp macro="" textlink="">
      <xdr:nvSpPr>
        <xdr:cNvPr id="128" name="財政構造の弾力性最大値テキスト"/>
        <xdr:cNvSpPr txBox="1"/>
      </xdr:nvSpPr>
      <xdr:spPr>
        <a:xfrm>
          <a:off x="5041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7</xdr:col>
      <xdr:colOff>63500</xdr:colOff>
      <xdr:row>58</xdr:row>
      <xdr:rowOff>86783</xdr:rowOff>
    </xdr:from>
    <xdr:to>
      <xdr:col>7</xdr:col>
      <xdr:colOff>241300</xdr:colOff>
      <xdr:row>58</xdr:row>
      <xdr:rowOff>86783</xdr:rowOff>
    </xdr:to>
    <xdr:cxnSp macro="">
      <xdr:nvCxnSpPr>
        <xdr:cNvPr id="129" name="直線コネクタ 128"/>
        <xdr:cNvCxnSpPr/>
      </xdr:nvCxnSpPr>
      <xdr:spPr>
        <a:xfrm>
          <a:off x="4864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28787</xdr:rowOff>
    </xdr:from>
    <xdr:to>
      <xdr:col>7</xdr:col>
      <xdr:colOff>152400</xdr:colOff>
      <xdr:row>66</xdr:row>
      <xdr:rowOff>18204</xdr:rowOff>
    </xdr:to>
    <xdr:cxnSp macro="">
      <xdr:nvCxnSpPr>
        <xdr:cNvPr id="130" name="直線コネクタ 129"/>
        <xdr:cNvCxnSpPr/>
      </xdr:nvCxnSpPr>
      <xdr:spPr>
        <a:xfrm>
          <a:off x="4114800" y="11173037"/>
          <a:ext cx="8382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63940</xdr:rowOff>
    </xdr:from>
    <xdr:ext cx="762000" cy="259045"/>
    <xdr:sp macro="" textlink="">
      <xdr:nvSpPr>
        <xdr:cNvPr id="131" name="財政構造の弾力性平均値テキスト"/>
        <xdr:cNvSpPr txBox="1"/>
      </xdr:nvSpPr>
      <xdr:spPr>
        <a:xfrm>
          <a:off x="5041900" y="10693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47413</xdr:rowOff>
    </xdr:from>
    <xdr:to>
      <xdr:col>7</xdr:col>
      <xdr:colOff>203200</xdr:colOff>
      <xdr:row>63</xdr:row>
      <xdr:rowOff>149013</xdr:rowOff>
    </xdr:to>
    <xdr:sp macro="" textlink="">
      <xdr:nvSpPr>
        <xdr:cNvPr id="132" name="フローチャート : 判断 131"/>
        <xdr:cNvSpPr/>
      </xdr:nvSpPr>
      <xdr:spPr>
        <a:xfrm>
          <a:off x="49022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28787</xdr:rowOff>
    </xdr:from>
    <xdr:to>
      <xdr:col>6</xdr:col>
      <xdr:colOff>0</xdr:colOff>
      <xdr:row>65</xdr:row>
      <xdr:rowOff>77046</xdr:rowOff>
    </xdr:to>
    <xdr:cxnSp macro="">
      <xdr:nvCxnSpPr>
        <xdr:cNvPr id="133" name="直線コネクタ 132"/>
        <xdr:cNvCxnSpPr/>
      </xdr:nvCxnSpPr>
      <xdr:spPr>
        <a:xfrm flipV="1">
          <a:off x="3225800" y="11173037"/>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146473</xdr:rowOff>
    </xdr:from>
    <xdr:to>
      <xdr:col>6</xdr:col>
      <xdr:colOff>50800</xdr:colOff>
      <xdr:row>63</xdr:row>
      <xdr:rowOff>76623</xdr:rowOff>
    </xdr:to>
    <xdr:sp macro="" textlink="">
      <xdr:nvSpPr>
        <xdr:cNvPr id="134" name="フローチャート : 判断 133"/>
        <xdr:cNvSpPr/>
      </xdr:nvSpPr>
      <xdr:spPr>
        <a:xfrm>
          <a:off x="4064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86800</xdr:rowOff>
    </xdr:from>
    <xdr:ext cx="736600" cy="259045"/>
    <xdr:sp macro="" textlink="">
      <xdr:nvSpPr>
        <xdr:cNvPr id="135" name="テキスト ボックス 134"/>
        <xdr:cNvSpPr txBox="1"/>
      </xdr:nvSpPr>
      <xdr:spPr>
        <a:xfrm>
          <a:off x="3733800" y="10545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95673</xdr:rowOff>
    </xdr:from>
    <xdr:to>
      <xdr:col>4</xdr:col>
      <xdr:colOff>482600</xdr:colOff>
      <xdr:row>65</xdr:row>
      <xdr:rowOff>77046</xdr:rowOff>
    </xdr:to>
    <xdr:cxnSp macro="">
      <xdr:nvCxnSpPr>
        <xdr:cNvPr id="136" name="直線コネクタ 135"/>
        <xdr:cNvCxnSpPr/>
      </xdr:nvCxnSpPr>
      <xdr:spPr>
        <a:xfrm>
          <a:off x="2336800" y="11068473"/>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154517</xdr:rowOff>
    </xdr:from>
    <xdr:to>
      <xdr:col>4</xdr:col>
      <xdr:colOff>533400</xdr:colOff>
      <xdr:row>63</xdr:row>
      <xdr:rowOff>84667</xdr:rowOff>
    </xdr:to>
    <xdr:sp macro="" textlink="">
      <xdr:nvSpPr>
        <xdr:cNvPr id="137" name="フローチャート : 判断 136"/>
        <xdr:cNvSpPr/>
      </xdr:nvSpPr>
      <xdr:spPr>
        <a:xfrm>
          <a:off x="3175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94844</xdr:rowOff>
    </xdr:from>
    <xdr:ext cx="762000" cy="259045"/>
    <xdr:sp macro="" textlink="">
      <xdr:nvSpPr>
        <xdr:cNvPr id="138" name="テキスト ボックス 137"/>
        <xdr:cNvSpPr txBox="1"/>
      </xdr:nvSpPr>
      <xdr:spPr>
        <a:xfrm>
          <a:off x="2844800" y="1055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95673</xdr:rowOff>
    </xdr:from>
    <xdr:to>
      <xdr:col>3</xdr:col>
      <xdr:colOff>279400</xdr:colOff>
      <xdr:row>65</xdr:row>
      <xdr:rowOff>125306</xdr:rowOff>
    </xdr:to>
    <xdr:cxnSp macro="">
      <xdr:nvCxnSpPr>
        <xdr:cNvPr id="139" name="直線コネクタ 138"/>
        <xdr:cNvCxnSpPr/>
      </xdr:nvCxnSpPr>
      <xdr:spPr>
        <a:xfrm flipV="1">
          <a:off x="1447800" y="11068473"/>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70714</xdr:rowOff>
    </xdr:from>
    <xdr:ext cx="762000" cy="259045"/>
    <xdr:sp macro="" textlink="">
      <xdr:nvSpPr>
        <xdr:cNvPr id="141" name="テキスト ボックス 140"/>
        <xdr:cNvSpPr txBox="1"/>
      </xdr:nvSpPr>
      <xdr:spPr>
        <a:xfrm>
          <a:off x="1955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33867</xdr:rowOff>
    </xdr:from>
    <xdr:to>
      <xdr:col>2</xdr:col>
      <xdr:colOff>127000</xdr:colOff>
      <xdr:row>62</xdr:row>
      <xdr:rowOff>135467</xdr:rowOff>
    </xdr:to>
    <xdr:sp macro="" textlink="">
      <xdr:nvSpPr>
        <xdr:cNvPr id="142" name="フローチャート : 判断 141"/>
        <xdr:cNvSpPr/>
      </xdr:nvSpPr>
      <xdr:spPr>
        <a:xfrm>
          <a:off x="1397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145644</xdr:rowOff>
    </xdr:from>
    <xdr:ext cx="762000" cy="259045"/>
    <xdr:sp macro="" textlink="">
      <xdr:nvSpPr>
        <xdr:cNvPr id="143" name="テキスト ボックス 142"/>
        <xdr:cNvSpPr txBox="1"/>
      </xdr:nvSpPr>
      <xdr:spPr>
        <a:xfrm>
          <a:off x="1066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138854</xdr:rowOff>
    </xdr:from>
    <xdr:to>
      <xdr:col>7</xdr:col>
      <xdr:colOff>203200</xdr:colOff>
      <xdr:row>66</xdr:row>
      <xdr:rowOff>69004</xdr:rowOff>
    </xdr:to>
    <xdr:sp macro="" textlink="">
      <xdr:nvSpPr>
        <xdr:cNvPr id="149" name="円/楕円 148"/>
        <xdr:cNvSpPr/>
      </xdr:nvSpPr>
      <xdr:spPr>
        <a:xfrm>
          <a:off x="4902200" y="112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110931</xdr:rowOff>
    </xdr:from>
    <xdr:ext cx="762000" cy="259045"/>
    <xdr:sp macro="" textlink="">
      <xdr:nvSpPr>
        <xdr:cNvPr id="150" name="財政構造の弾力性該当値テキスト"/>
        <xdr:cNvSpPr txBox="1"/>
      </xdr:nvSpPr>
      <xdr:spPr>
        <a:xfrm>
          <a:off x="5041900" y="11255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149437</xdr:rowOff>
    </xdr:from>
    <xdr:to>
      <xdr:col>6</xdr:col>
      <xdr:colOff>50800</xdr:colOff>
      <xdr:row>65</xdr:row>
      <xdr:rowOff>79587</xdr:rowOff>
    </xdr:to>
    <xdr:sp macro="" textlink="">
      <xdr:nvSpPr>
        <xdr:cNvPr id="151" name="円/楕円 150"/>
        <xdr:cNvSpPr/>
      </xdr:nvSpPr>
      <xdr:spPr>
        <a:xfrm>
          <a:off x="4064000" y="1112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64364</xdr:rowOff>
    </xdr:from>
    <xdr:ext cx="736600" cy="259045"/>
    <xdr:sp macro="" textlink="">
      <xdr:nvSpPr>
        <xdr:cNvPr id="152" name="テキスト ボックス 151"/>
        <xdr:cNvSpPr txBox="1"/>
      </xdr:nvSpPr>
      <xdr:spPr>
        <a:xfrm>
          <a:off x="3733800" y="11208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26246</xdr:rowOff>
    </xdr:from>
    <xdr:to>
      <xdr:col>4</xdr:col>
      <xdr:colOff>533400</xdr:colOff>
      <xdr:row>65</xdr:row>
      <xdr:rowOff>127846</xdr:rowOff>
    </xdr:to>
    <xdr:sp macro="" textlink="">
      <xdr:nvSpPr>
        <xdr:cNvPr id="153" name="円/楕円 152"/>
        <xdr:cNvSpPr/>
      </xdr:nvSpPr>
      <xdr:spPr>
        <a:xfrm>
          <a:off x="3175000" y="1117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112623</xdr:rowOff>
    </xdr:from>
    <xdr:ext cx="762000" cy="259045"/>
    <xdr:sp macro="" textlink="">
      <xdr:nvSpPr>
        <xdr:cNvPr id="154" name="テキスト ボックス 153"/>
        <xdr:cNvSpPr txBox="1"/>
      </xdr:nvSpPr>
      <xdr:spPr>
        <a:xfrm>
          <a:off x="2844800" y="1125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44873</xdr:rowOff>
    </xdr:from>
    <xdr:to>
      <xdr:col>3</xdr:col>
      <xdr:colOff>330200</xdr:colOff>
      <xdr:row>64</xdr:row>
      <xdr:rowOff>146473</xdr:rowOff>
    </xdr:to>
    <xdr:sp macro="" textlink="">
      <xdr:nvSpPr>
        <xdr:cNvPr id="155" name="円/楕円 154"/>
        <xdr:cNvSpPr/>
      </xdr:nvSpPr>
      <xdr:spPr>
        <a:xfrm>
          <a:off x="2286000" y="1101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131250</xdr:rowOff>
    </xdr:from>
    <xdr:ext cx="762000" cy="259045"/>
    <xdr:sp macro="" textlink="">
      <xdr:nvSpPr>
        <xdr:cNvPr id="156" name="テキスト ボックス 155"/>
        <xdr:cNvSpPr txBox="1"/>
      </xdr:nvSpPr>
      <xdr:spPr>
        <a:xfrm>
          <a:off x="1955800" y="1110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74506</xdr:rowOff>
    </xdr:from>
    <xdr:to>
      <xdr:col>2</xdr:col>
      <xdr:colOff>127000</xdr:colOff>
      <xdr:row>66</xdr:row>
      <xdr:rowOff>4656</xdr:rowOff>
    </xdr:to>
    <xdr:sp macro="" textlink="">
      <xdr:nvSpPr>
        <xdr:cNvPr id="157" name="円/楕円 156"/>
        <xdr:cNvSpPr/>
      </xdr:nvSpPr>
      <xdr:spPr>
        <a:xfrm>
          <a:off x="1397000" y="1121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160883</xdr:rowOff>
    </xdr:from>
    <xdr:ext cx="762000" cy="259045"/>
    <xdr:sp macro="" textlink="">
      <xdr:nvSpPr>
        <xdr:cNvPr id="158" name="テキスト ボックス 157"/>
        <xdr:cNvSpPr txBox="1"/>
      </xdr:nvSpPr>
      <xdr:spPr>
        <a:xfrm>
          <a:off x="1066800" y="1130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[122,443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6,114</a:t>
          </a:r>
          <a:r>
            <a:rPr kumimoji="1" lang="ja-JP" altLang="en-US" sz="1300">
              <a:latin typeface="ＭＳ Ｐゴシック"/>
            </a:rPr>
            <a:t>円増の</a:t>
          </a:r>
          <a:r>
            <a:rPr kumimoji="1" lang="en-US" altLang="ja-JP" sz="1300">
              <a:latin typeface="ＭＳ Ｐゴシック"/>
            </a:rPr>
            <a:t>122,443</a:t>
          </a:r>
          <a:r>
            <a:rPr kumimoji="1" lang="ja-JP" altLang="en-US" sz="1300">
              <a:latin typeface="ＭＳ Ｐゴシック"/>
            </a:rPr>
            <a:t>円で，類似団体平均値を上回っている。</a:t>
          </a:r>
        </a:p>
        <a:p>
          <a:r>
            <a:rPr kumimoji="1" lang="ja-JP" altLang="en-US" sz="1300">
              <a:latin typeface="ＭＳ Ｐゴシック"/>
            </a:rPr>
            <a:t>　これは，人件費が類似団体平均を上回っていることが主な要因であると考える。</a:t>
          </a:r>
        </a:p>
        <a:p>
          <a:r>
            <a:rPr kumimoji="1" lang="ja-JP" altLang="en-US" sz="1300">
              <a:latin typeface="ＭＳ Ｐゴシック"/>
            </a:rPr>
            <a:t>　今後とも定員の適正化に努め，職員人件費の縮減に努めていく。</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90</xdr:row>
      <xdr:rowOff>79375</xdr:rowOff>
    </xdr:from>
    <xdr:to>
      <xdr:col>8</xdr:col>
      <xdr:colOff>355600</xdr:colOff>
      <xdr:row>90</xdr:row>
      <xdr:rowOff>79375</xdr:rowOff>
    </xdr:to>
    <xdr:cxnSp macro="">
      <xdr:nvCxnSpPr>
        <xdr:cNvPr id="175" name="直線コネクタ 174"/>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6" name="テキスト ボックス 175"/>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7" name="直線コネクタ 176"/>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8" name="テキスト ボックス 177"/>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161925</xdr:rowOff>
    </xdr:from>
    <xdr:to>
      <xdr:col>8</xdr:col>
      <xdr:colOff>355600</xdr:colOff>
      <xdr:row>86</xdr:row>
      <xdr:rowOff>161925</xdr:rowOff>
    </xdr:to>
    <xdr:cxnSp macro="">
      <xdr:nvCxnSpPr>
        <xdr:cNvPr id="179" name="直線コネクタ 178"/>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80" name="テキスト ボックス 179"/>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83</xdr:row>
      <xdr:rowOff>73025</xdr:rowOff>
    </xdr:from>
    <xdr:to>
      <xdr:col>8</xdr:col>
      <xdr:colOff>355600</xdr:colOff>
      <xdr:row>83</xdr:row>
      <xdr:rowOff>73025</xdr:rowOff>
    </xdr:to>
    <xdr:cxnSp macro="">
      <xdr:nvCxnSpPr>
        <xdr:cNvPr id="183" name="直線コネクタ 182"/>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4" name="テキスト ボックス 183"/>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5" name="直線コネクタ 184"/>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6" name="テキスト ボックス 185"/>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79</xdr:row>
      <xdr:rowOff>155575</xdr:rowOff>
    </xdr:from>
    <xdr:to>
      <xdr:col>8</xdr:col>
      <xdr:colOff>355600</xdr:colOff>
      <xdr:row>79</xdr:row>
      <xdr:rowOff>155575</xdr:rowOff>
    </xdr:to>
    <xdr:cxnSp macro="">
      <xdr:nvCxnSpPr>
        <xdr:cNvPr id="187" name="直線コネクタ 186"/>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88" name="テキスト ボックス 187"/>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163908</xdr:rowOff>
    </xdr:from>
    <xdr:to>
      <xdr:col>7</xdr:col>
      <xdr:colOff>152400</xdr:colOff>
      <xdr:row>89</xdr:row>
      <xdr:rowOff>63395</xdr:rowOff>
    </xdr:to>
    <xdr:cxnSp macro="">
      <xdr:nvCxnSpPr>
        <xdr:cNvPr id="192" name="直線コネクタ 191"/>
        <xdr:cNvCxnSpPr/>
      </xdr:nvCxnSpPr>
      <xdr:spPr>
        <a:xfrm flipV="1">
          <a:off x="4953000" y="13879908"/>
          <a:ext cx="0" cy="14425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35472</xdr:rowOff>
    </xdr:from>
    <xdr:ext cx="762000" cy="259045"/>
    <xdr:sp macro="" textlink="">
      <xdr:nvSpPr>
        <xdr:cNvPr id="193" name="人件費・物件費等の状況最小値テキスト"/>
        <xdr:cNvSpPr txBox="1"/>
      </xdr:nvSpPr>
      <xdr:spPr>
        <a:xfrm>
          <a:off x="5041900" y="15294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167,572</a:t>
          </a:r>
          <a:endParaRPr kumimoji="1" lang="ja-JP" altLang="en-US" sz="1000" b="1">
            <a:latin typeface="ＭＳ Ｐゴシック"/>
          </a:endParaRPr>
        </a:p>
      </xdr:txBody>
    </xdr:sp>
    <xdr:clientData/>
  </xdr:oneCellAnchor>
  <xdr:twoCellAnchor>
    <xdr:from>
      <xdr:col>7</xdr:col>
      <xdr:colOff>63500</xdr:colOff>
      <xdr:row>89</xdr:row>
      <xdr:rowOff>63395</xdr:rowOff>
    </xdr:from>
    <xdr:to>
      <xdr:col>7</xdr:col>
      <xdr:colOff>241300</xdr:colOff>
      <xdr:row>89</xdr:row>
      <xdr:rowOff>63395</xdr:rowOff>
    </xdr:to>
    <xdr:cxnSp macro="">
      <xdr:nvCxnSpPr>
        <xdr:cNvPr id="194" name="直線コネクタ 193"/>
        <xdr:cNvCxnSpPr/>
      </xdr:nvCxnSpPr>
      <xdr:spPr>
        <a:xfrm>
          <a:off x="4864100" y="15322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78835</xdr:rowOff>
    </xdr:from>
    <xdr:ext cx="762000" cy="259045"/>
    <xdr:sp macro="" textlink="">
      <xdr:nvSpPr>
        <xdr:cNvPr id="195" name="人件費・物件費等の状況最大値テキスト"/>
        <xdr:cNvSpPr txBox="1"/>
      </xdr:nvSpPr>
      <xdr:spPr>
        <a:xfrm>
          <a:off x="5041900" y="1362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71,921</a:t>
          </a:r>
          <a:endParaRPr kumimoji="1" lang="ja-JP" altLang="en-US" sz="1000" b="1">
            <a:latin typeface="ＭＳ Ｐゴシック"/>
          </a:endParaRPr>
        </a:p>
      </xdr:txBody>
    </xdr:sp>
    <xdr:clientData/>
  </xdr:oneCellAnchor>
  <xdr:twoCellAnchor>
    <xdr:from>
      <xdr:col>7</xdr:col>
      <xdr:colOff>63500</xdr:colOff>
      <xdr:row>80</xdr:row>
      <xdr:rowOff>163908</xdr:rowOff>
    </xdr:from>
    <xdr:to>
      <xdr:col>7</xdr:col>
      <xdr:colOff>241300</xdr:colOff>
      <xdr:row>80</xdr:row>
      <xdr:rowOff>163908</xdr:rowOff>
    </xdr:to>
    <xdr:cxnSp macro="">
      <xdr:nvCxnSpPr>
        <xdr:cNvPr id="196" name="直線コネクタ 195"/>
        <xdr:cNvCxnSpPr/>
      </xdr:nvCxnSpPr>
      <xdr:spPr>
        <a:xfrm>
          <a:off x="4864100" y="13879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147837</xdr:rowOff>
    </xdr:from>
    <xdr:to>
      <xdr:col>7</xdr:col>
      <xdr:colOff>152400</xdr:colOff>
      <xdr:row>85</xdr:row>
      <xdr:rowOff>68594</xdr:rowOff>
    </xdr:to>
    <xdr:cxnSp macro="">
      <xdr:nvCxnSpPr>
        <xdr:cNvPr id="197" name="直線コネクタ 196"/>
        <xdr:cNvCxnSpPr/>
      </xdr:nvCxnSpPr>
      <xdr:spPr>
        <a:xfrm>
          <a:off x="4114800" y="14549637"/>
          <a:ext cx="838200" cy="92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82608</xdr:rowOff>
    </xdr:from>
    <xdr:ext cx="762000" cy="259045"/>
    <xdr:sp macro="" textlink="">
      <xdr:nvSpPr>
        <xdr:cNvPr id="198" name="人件費・物件費等の状況平均値テキスト"/>
        <xdr:cNvSpPr txBox="1"/>
      </xdr:nvSpPr>
      <xdr:spPr>
        <a:xfrm>
          <a:off x="5041900" y="141415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102,908</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66081</xdr:rowOff>
    </xdr:from>
    <xdr:to>
      <xdr:col>7</xdr:col>
      <xdr:colOff>203200</xdr:colOff>
      <xdr:row>83</xdr:row>
      <xdr:rowOff>167681</xdr:rowOff>
    </xdr:to>
    <xdr:sp macro="" textlink="">
      <xdr:nvSpPr>
        <xdr:cNvPr id="199" name="フローチャート : 判断 198"/>
        <xdr:cNvSpPr/>
      </xdr:nvSpPr>
      <xdr:spPr>
        <a:xfrm>
          <a:off x="4902200" y="14296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147837</xdr:rowOff>
    </xdr:from>
    <xdr:to>
      <xdr:col>6</xdr:col>
      <xdr:colOff>0</xdr:colOff>
      <xdr:row>84</xdr:row>
      <xdr:rowOff>160384</xdr:rowOff>
    </xdr:to>
    <xdr:cxnSp macro="">
      <xdr:nvCxnSpPr>
        <xdr:cNvPr id="200" name="直線コネクタ 199"/>
        <xdr:cNvCxnSpPr/>
      </xdr:nvCxnSpPr>
      <xdr:spPr>
        <a:xfrm flipV="1">
          <a:off x="3225800" y="14549637"/>
          <a:ext cx="889000" cy="12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158837</xdr:rowOff>
    </xdr:from>
    <xdr:to>
      <xdr:col>6</xdr:col>
      <xdr:colOff>50800</xdr:colOff>
      <xdr:row>83</xdr:row>
      <xdr:rowOff>88987</xdr:rowOff>
    </xdr:to>
    <xdr:sp macro="" textlink="">
      <xdr:nvSpPr>
        <xdr:cNvPr id="201" name="フローチャート : 判断 200"/>
        <xdr:cNvSpPr/>
      </xdr:nvSpPr>
      <xdr:spPr>
        <a:xfrm>
          <a:off x="4064000" y="14217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99164</xdr:rowOff>
    </xdr:from>
    <xdr:ext cx="736600" cy="259045"/>
    <xdr:sp macro="" textlink="">
      <xdr:nvSpPr>
        <xdr:cNvPr id="202" name="テキスト ボックス 201"/>
        <xdr:cNvSpPr txBox="1"/>
      </xdr:nvSpPr>
      <xdr:spPr>
        <a:xfrm>
          <a:off x="3733800" y="13986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160384</xdr:rowOff>
    </xdr:from>
    <xdr:to>
      <xdr:col>4</xdr:col>
      <xdr:colOff>482600</xdr:colOff>
      <xdr:row>85</xdr:row>
      <xdr:rowOff>32927</xdr:rowOff>
    </xdr:to>
    <xdr:cxnSp macro="">
      <xdr:nvCxnSpPr>
        <xdr:cNvPr id="203" name="直線コネクタ 202"/>
        <xdr:cNvCxnSpPr/>
      </xdr:nvCxnSpPr>
      <xdr:spPr>
        <a:xfrm flipV="1">
          <a:off x="2336800" y="14562184"/>
          <a:ext cx="889000" cy="43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10432</xdr:rowOff>
    </xdr:from>
    <xdr:to>
      <xdr:col>4</xdr:col>
      <xdr:colOff>533400</xdr:colOff>
      <xdr:row>83</xdr:row>
      <xdr:rowOff>112032</xdr:rowOff>
    </xdr:to>
    <xdr:sp macro="" textlink="">
      <xdr:nvSpPr>
        <xdr:cNvPr id="204" name="フローチャート : 判断 203"/>
        <xdr:cNvSpPr/>
      </xdr:nvSpPr>
      <xdr:spPr>
        <a:xfrm>
          <a:off x="3175000" y="1424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122209</xdr:rowOff>
    </xdr:from>
    <xdr:ext cx="762000" cy="259045"/>
    <xdr:sp macro="" textlink="">
      <xdr:nvSpPr>
        <xdr:cNvPr id="205" name="テキスト ボックス 204"/>
        <xdr:cNvSpPr txBox="1"/>
      </xdr:nvSpPr>
      <xdr:spPr>
        <a:xfrm>
          <a:off x="2844800" y="1400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28990</xdr:rowOff>
    </xdr:from>
    <xdr:to>
      <xdr:col>3</xdr:col>
      <xdr:colOff>279400</xdr:colOff>
      <xdr:row>85</xdr:row>
      <xdr:rowOff>32927</xdr:rowOff>
    </xdr:to>
    <xdr:cxnSp macro="">
      <xdr:nvCxnSpPr>
        <xdr:cNvPr id="206" name="直線コネクタ 205"/>
        <xdr:cNvCxnSpPr/>
      </xdr:nvCxnSpPr>
      <xdr:spPr>
        <a:xfrm>
          <a:off x="1447800" y="14602240"/>
          <a:ext cx="889000" cy="3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54091</xdr:rowOff>
    </xdr:from>
    <xdr:to>
      <xdr:col>3</xdr:col>
      <xdr:colOff>330200</xdr:colOff>
      <xdr:row>83</xdr:row>
      <xdr:rowOff>155691</xdr:rowOff>
    </xdr:to>
    <xdr:sp macro="" textlink="">
      <xdr:nvSpPr>
        <xdr:cNvPr id="207" name="フローチャート : 判断 206"/>
        <xdr:cNvSpPr/>
      </xdr:nvSpPr>
      <xdr:spPr>
        <a:xfrm>
          <a:off x="2286000" y="14284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165868</xdr:rowOff>
    </xdr:from>
    <xdr:ext cx="762000" cy="259045"/>
    <xdr:sp macro="" textlink="">
      <xdr:nvSpPr>
        <xdr:cNvPr id="208" name="テキスト ボックス 207"/>
        <xdr:cNvSpPr txBox="1"/>
      </xdr:nvSpPr>
      <xdr:spPr>
        <a:xfrm>
          <a:off x="1955800" y="14053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23070</xdr:rowOff>
    </xdr:from>
    <xdr:to>
      <xdr:col>2</xdr:col>
      <xdr:colOff>127000</xdr:colOff>
      <xdr:row>83</xdr:row>
      <xdr:rowOff>124670</xdr:rowOff>
    </xdr:to>
    <xdr:sp macro="" textlink="">
      <xdr:nvSpPr>
        <xdr:cNvPr id="209" name="フローチャート : 判断 208"/>
        <xdr:cNvSpPr/>
      </xdr:nvSpPr>
      <xdr:spPr>
        <a:xfrm>
          <a:off x="1397000" y="14253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134847</xdr:rowOff>
    </xdr:from>
    <xdr:ext cx="762000" cy="259045"/>
    <xdr:sp macro="" textlink="">
      <xdr:nvSpPr>
        <xdr:cNvPr id="210" name="テキスト ボックス 209"/>
        <xdr:cNvSpPr txBox="1"/>
      </xdr:nvSpPr>
      <xdr:spPr>
        <a:xfrm>
          <a:off x="1066800" y="140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17794</xdr:rowOff>
    </xdr:from>
    <xdr:to>
      <xdr:col>7</xdr:col>
      <xdr:colOff>203200</xdr:colOff>
      <xdr:row>85</xdr:row>
      <xdr:rowOff>119394</xdr:rowOff>
    </xdr:to>
    <xdr:sp macro="" textlink="">
      <xdr:nvSpPr>
        <xdr:cNvPr id="216" name="円/楕円 215"/>
        <xdr:cNvSpPr/>
      </xdr:nvSpPr>
      <xdr:spPr>
        <a:xfrm>
          <a:off x="4902200" y="14591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161321</xdr:rowOff>
    </xdr:from>
    <xdr:ext cx="762000" cy="259045"/>
    <xdr:sp macro="" textlink="">
      <xdr:nvSpPr>
        <xdr:cNvPr id="217" name="人件費・物件費等の状況該当値テキスト"/>
        <xdr:cNvSpPr txBox="1"/>
      </xdr:nvSpPr>
      <xdr:spPr>
        <a:xfrm>
          <a:off x="5041900" y="14563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122,443</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97037</xdr:rowOff>
    </xdr:from>
    <xdr:to>
      <xdr:col>6</xdr:col>
      <xdr:colOff>50800</xdr:colOff>
      <xdr:row>85</xdr:row>
      <xdr:rowOff>27187</xdr:rowOff>
    </xdr:to>
    <xdr:sp macro="" textlink="">
      <xdr:nvSpPr>
        <xdr:cNvPr id="218" name="円/楕円 217"/>
        <xdr:cNvSpPr/>
      </xdr:nvSpPr>
      <xdr:spPr>
        <a:xfrm>
          <a:off x="4064000" y="1449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11964</xdr:rowOff>
    </xdr:from>
    <xdr:ext cx="736600" cy="259045"/>
    <xdr:sp macro="" textlink="">
      <xdr:nvSpPr>
        <xdr:cNvPr id="219" name="テキスト ボックス 218"/>
        <xdr:cNvSpPr txBox="1"/>
      </xdr:nvSpPr>
      <xdr:spPr>
        <a:xfrm>
          <a:off x="3733800" y="145852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116,329</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109584</xdr:rowOff>
    </xdr:from>
    <xdr:to>
      <xdr:col>4</xdr:col>
      <xdr:colOff>533400</xdr:colOff>
      <xdr:row>85</xdr:row>
      <xdr:rowOff>39734</xdr:rowOff>
    </xdr:to>
    <xdr:sp macro="" textlink="">
      <xdr:nvSpPr>
        <xdr:cNvPr id="220" name="円/楕円 219"/>
        <xdr:cNvSpPr/>
      </xdr:nvSpPr>
      <xdr:spPr>
        <a:xfrm>
          <a:off x="3175000" y="1451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24511</xdr:rowOff>
    </xdr:from>
    <xdr:ext cx="762000" cy="259045"/>
    <xdr:sp macro="" textlink="">
      <xdr:nvSpPr>
        <xdr:cNvPr id="221" name="テキスト ボックス 220"/>
        <xdr:cNvSpPr txBox="1"/>
      </xdr:nvSpPr>
      <xdr:spPr>
        <a:xfrm>
          <a:off x="2844800" y="1459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117,161</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153577</xdr:rowOff>
    </xdr:from>
    <xdr:to>
      <xdr:col>3</xdr:col>
      <xdr:colOff>330200</xdr:colOff>
      <xdr:row>85</xdr:row>
      <xdr:rowOff>83727</xdr:rowOff>
    </xdr:to>
    <xdr:sp macro="" textlink="">
      <xdr:nvSpPr>
        <xdr:cNvPr id="222" name="円/楕円 221"/>
        <xdr:cNvSpPr/>
      </xdr:nvSpPr>
      <xdr:spPr>
        <a:xfrm>
          <a:off x="2286000" y="14555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68504</xdr:rowOff>
    </xdr:from>
    <xdr:ext cx="762000" cy="259045"/>
    <xdr:sp macro="" textlink="">
      <xdr:nvSpPr>
        <xdr:cNvPr id="223" name="テキスト ボックス 222"/>
        <xdr:cNvSpPr txBox="1"/>
      </xdr:nvSpPr>
      <xdr:spPr>
        <a:xfrm>
          <a:off x="1955800" y="14641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120,078</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149640</xdr:rowOff>
    </xdr:from>
    <xdr:to>
      <xdr:col>2</xdr:col>
      <xdr:colOff>127000</xdr:colOff>
      <xdr:row>85</xdr:row>
      <xdr:rowOff>79790</xdr:rowOff>
    </xdr:to>
    <xdr:sp macro="" textlink="">
      <xdr:nvSpPr>
        <xdr:cNvPr id="224" name="円/楕円 223"/>
        <xdr:cNvSpPr/>
      </xdr:nvSpPr>
      <xdr:spPr>
        <a:xfrm>
          <a:off x="1397000" y="1455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64567</xdr:rowOff>
    </xdr:from>
    <xdr:ext cx="762000" cy="259045"/>
    <xdr:sp macro="" textlink="">
      <xdr:nvSpPr>
        <xdr:cNvPr id="225" name="テキスト ボックス 224"/>
        <xdr:cNvSpPr txBox="1"/>
      </xdr:nvSpPr>
      <xdr:spPr>
        <a:xfrm>
          <a:off x="1066800" y="1463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119,817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日現在のラスパイレス指数は前年と同数値となっており，類似団体の中では中位に位置している。</a:t>
          </a:r>
        </a:p>
        <a:p>
          <a:r>
            <a:rPr kumimoji="1" lang="ja-JP" altLang="en-US" sz="1300">
              <a:latin typeface="ＭＳ Ｐゴシック"/>
            </a:rPr>
            <a:t>　しかしながら，ラスパイレス指数は</a:t>
          </a:r>
          <a:r>
            <a:rPr kumimoji="1" lang="en-US" altLang="ja-JP" sz="1300">
              <a:latin typeface="ＭＳ Ｐゴシック"/>
            </a:rPr>
            <a:t>100</a:t>
          </a:r>
          <a:r>
            <a:rPr kumimoji="1" lang="ja-JP" altLang="en-US" sz="1300">
              <a:latin typeface="ＭＳ Ｐゴシック"/>
            </a:rPr>
            <a:t>を上回っており，今後も引き続き，指数の変動を注視しつつ，より適正な給与制度の確立に努めていく。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1" name="直線コネクタ 240"/>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2" name="テキスト ボックス 241"/>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3" name="直線コネクタ 242"/>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4" name="テキスト ボックス 243"/>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5" name="直線コネクタ 244"/>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6" name="テキスト ボックス 245"/>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7" name="直線コネクタ 246"/>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8" name="テキスト ボックス 247"/>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9" name="直線コネクタ 248"/>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50" name="テキスト ボックス 249"/>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1" name="直線コネクタ 250"/>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2" name="テキスト ボックス 251"/>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3" name="直線コネクタ 25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4" name="テキスト ボックス 25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84</xdr:row>
      <xdr:rowOff>157238</xdr:rowOff>
    </xdr:to>
    <xdr:cxnSp macro="">
      <xdr:nvCxnSpPr>
        <xdr:cNvPr id="256" name="直線コネクタ 255"/>
        <xdr:cNvCxnSpPr/>
      </xdr:nvCxnSpPr>
      <xdr:spPr>
        <a:xfrm flipV="1">
          <a:off x="17018000" y="13754705"/>
          <a:ext cx="0" cy="804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129315</xdr:rowOff>
    </xdr:from>
    <xdr:ext cx="762000" cy="259045"/>
    <xdr:sp macro="" textlink="">
      <xdr:nvSpPr>
        <xdr:cNvPr id="257" name="給与水準   （国との比較）最小値テキスト"/>
        <xdr:cNvSpPr txBox="1"/>
      </xdr:nvSpPr>
      <xdr:spPr>
        <a:xfrm>
          <a:off x="17106900" y="1453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84</xdr:row>
      <xdr:rowOff>157238</xdr:rowOff>
    </xdr:from>
    <xdr:to>
      <xdr:col>24</xdr:col>
      <xdr:colOff>647700</xdr:colOff>
      <xdr:row>84</xdr:row>
      <xdr:rowOff>157238</xdr:rowOff>
    </xdr:to>
    <xdr:cxnSp macro="">
      <xdr:nvCxnSpPr>
        <xdr:cNvPr id="258" name="直線コネクタ 257"/>
        <xdr:cNvCxnSpPr/>
      </xdr:nvCxnSpPr>
      <xdr:spPr>
        <a:xfrm>
          <a:off x="16929100" y="14559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9"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60" name="直線コネクタ 259"/>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41427</xdr:rowOff>
    </xdr:from>
    <xdr:to>
      <xdr:col>24</xdr:col>
      <xdr:colOff>558800</xdr:colOff>
      <xdr:row>83</xdr:row>
      <xdr:rowOff>41427</xdr:rowOff>
    </xdr:to>
    <xdr:cxnSp macro="">
      <xdr:nvCxnSpPr>
        <xdr:cNvPr id="261" name="直線コネクタ 260"/>
        <xdr:cNvCxnSpPr/>
      </xdr:nvCxnSpPr>
      <xdr:spPr>
        <a:xfrm>
          <a:off x="16179800" y="1427177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132641</xdr:rowOff>
    </xdr:from>
    <xdr:ext cx="762000" cy="259045"/>
    <xdr:sp macro="" textlink="">
      <xdr:nvSpPr>
        <xdr:cNvPr id="262" name="給与水準   （国との比較）平均値テキスト"/>
        <xdr:cNvSpPr txBox="1"/>
      </xdr:nvSpPr>
      <xdr:spPr>
        <a:xfrm>
          <a:off x="17106900" y="140200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116114</xdr:rowOff>
    </xdr:from>
    <xdr:to>
      <xdr:col>24</xdr:col>
      <xdr:colOff>609600</xdr:colOff>
      <xdr:row>83</xdr:row>
      <xdr:rowOff>46264</xdr:rowOff>
    </xdr:to>
    <xdr:sp macro="" textlink="">
      <xdr:nvSpPr>
        <xdr:cNvPr id="263" name="フローチャート : 判断 262"/>
        <xdr:cNvSpPr/>
      </xdr:nvSpPr>
      <xdr:spPr>
        <a:xfrm>
          <a:off x="16967200" y="1417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41427</xdr:rowOff>
    </xdr:from>
    <xdr:to>
      <xdr:col>23</xdr:col>
      <xdr:colOff>406400</xdr:colOff>
      <xdr:row>89</xdr:row>
      <xdr:rowOff>35379</xdr:rowOff>
    </xdr:to>
    <xdr:cxnSp macro="">
      <xdr:nvCxnSpPr>
        <xdr:cNvPr id="264" name="直線コネクタ 263"/>
        <xdr:cNvCxnSpPr/>
      </xdr:nvCxnSpPr>
      <xdr:spPr>
        <a:xfrm flipV="1">
          <a:off x="15290800" y="14271777"/>
          <a:ext cx="889000" cy="1022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81643</xdr:rowOff>
    </xdr:from>
    <xdr:to>
      <xdr:col>23</xdr:col>
      <xdr:colOff>457200</xdr:colOff>
      <xdr:row>83</xdr:row>
      <xdr:rowOff>11793</xdr:rowOff>
    </xdr:to>
    <xdr:sp macro="" textlink="">
      <xdr:nvSpPr>
        <xdr:cNvPr id="265" name="フローチャート : 判断 264"/>
        <xdr:cNvSpPr/>
      </xdr:nvSpPr>
      <xdr:spPr>
        <a:xfrm>
          <a:off x="16129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21970</xdr:rowOff>
    </xdr:from>
    <xdr:ext cx="736600" cy="259045"/>
    <xdr:sp macro="" textlink="">
      <xdr:nvSpPr>
        <xdr:cNvPr id="266" name="テキスト ボックス 265"/>
        <xdr:cNvSpPr txBox="1"/>
      </xdr:nvSpPr>
      <xdr:spPr>
        <a:xfrm>
          <a:off x="15798800" y="13909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45055</xdr:rowOff>
    </xdr:from>
    <xdr:to>
      <xdr:col>22</xdr:col>
      <xdr:colOff>203200</xdr:colOff>
      <xdr:row>89</xdr:row>
      <xdr:rowOff>35379</xdr:rowOff>
    </xdr:to>
    <xdr:cxnSp macro="">
      <xdr:nvCxnSpPr>
        <xdr:cNvPr id="267" name="直線コネクタ 266"/>
        <xdr:cNvCxnSpPr/>
      </xdr:nvCxnSpPr>
      <xdr:spPr>
        <a:xfrm>
          <a:off x="14401800" y="14961205"/>
          <a:ext cx="889000" cy="333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143632</xdr:rowOff>
    </xdr:from>
    <xdr:to>
      <xdr:col>22</xdr:col>
      <xdr:colOff>254000</xdr:colOff>
      <xdr:row>88</xdr:row>
      <xdr:rowOff>73782</xdr:rowOff>
    </xdr:to>
    <xdr:sp macro="" textlink="">
      <xdr:nvSpPr>
        <xdr:cNvPr id="268" name="フローチャート : 判断 267"/>
        <xdr:cNvSpPr/>
      </xdr:nvSpPr>
      <xdr:spPr>
        <a:xfrm>
          <a:off x="15240000" y="15059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83959</xdr:rowOff>
    </xdr:from>
    <xdr:ext cx="762000" cy="259045"/>
    <xdr:sp macro="" textlink="">
      <xdr:nvSpPr>
        <xdr:cNvPr id="269" name="テキスト ボックス 268"/>
        <xdr:cNvSpPr txBox="1"/>
      </xdr:nvSpPr>
      <xdr:spPr>
        <a:xfrm>
          <a:off x="14909800" y="14828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143027</xdr:rowOff>
    </xdr:from>
    <xdr:to>
      <xdr:col>21</xdr:col>
      <xdr:colOff>0</xdr:colOff>
      <xdr:row>87</xdr:row>
      <xdr:rowOff>45055</xdr:rowOff>
    </xdr:to>
    <xdr:cxnSp macro="">
      <xdr:nvCxnSpPr>
        <xdr:cNvPr id="270" name="直線コネクタ 269"/>
        <xdr:cNvCxnSpPr/>
      </xdr:nvCxnSpPr>
      <xdr:spPr>
        <a:xfrm>
          <a:off x="13512800" y="14030477"/>
          <a:ext cx="889000" cy="930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18143</xdr:rowOff>
    </xdr:from>
    <xdr:to>
      <xdr:col>21</xdr:col>
      <xdr:colOff>50800</xdr:colOff>
      <xdr:row>88</xdr:row>
      <xdr:rowOff>119743</xdr:rowOff>
    </xdr:to>
    <xdr:sp macro="" textlink="">
      <xdr:nvSpPr>
        <xdr:cNvPr id="271" name="フローチャート : 判断 270"/>
        <xdr:cNvSpPr/>
      </xdr:nvSpPr>
      <xdr:spPr>
        <a:xfrm>
          <a:off x="14351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104520</xdr:rowOff>
    </xdr:from>
    <xdr:ext cx="762000" cy="259045"/>
    <xdr:sp macro="" textlink="">
      <xdr:nvSpPr>
        <xdr:cNvPr id="272" name="テキスト ボックス 271"/>
        <xdr:cNvSpPr txBox="1"/>
      </xdr:nvSpPr>
      <xdr:spPr>
        <a:xfrm>
          <a:off x="14020800" y="1519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127605</xdr:rowOff>
    </xdr:from>
    <xdr:to>
      <xdr:col>19</xdr:col>
      <xdr:colOff>533400</xdr:colOff>
      <xdr:row>83</xdr:row>
      <xdr:rowOff>57755</xdr:rowOff>
    </xdr:to>
    <xdr:sp macro="" textlink="">
      <xdr:nvSpPr>
        <xdr:cNvPr id="273" name="フローチャート : 判断 272"/>
        <xdr:cNvSpPr/>
      </xdr:nvSpPr>
      <xdr:spPr>
        <a:xfrm>
          <a:off x="13462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42532</xdr:rowOff>
    </xdr:from>
    <xdr:ext cx="762000" cy="259045"/>
    <xdr:sp macro="" textlink="">
      <xdr:nvSpPr>
        <xdr:cNvPr id="274" name="テキスト ボックス 273"/>
        <xdr:cNvSpPr txBox="1"/>
      </xdr:nvSpPr>
      <xdr:spPr>
        <a:xfrm>
          <a:off x="13131800" y="1427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5" name="テキスト ボックス 27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6" name="テキスト ボックス 27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7" name="テキスト ボックス 27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8" name="テキスト ボックス 27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9" name="テキスト ボックス 27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162077</xdr:rowOff>
    </xdr:from>
    <xdr:to>
      <xdr:col>24</xdr:col>
      <xdr:colOff>609600</xdr:colOff>
      <xdr:row>83</xdr:row>
      <xdr:rowOff>92227</xdr:rowOff>
    </xdr:to>
    <xdr:sp macro="" textlink="">
      <xdr:nvSpPr>
        <xdr:cNvPr id="280" name="円/楕円 279"/>
        <xdr:cNvSpPr/>
      </xdr:nvSpPr>
      <xdr:spPr>
        <a:xfrm>
          <a:off x="16967200" y="1422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134154</xdr:rowOff>
    </xdr:from>
    <xdr:ext cx="762000" cy="259045"/>
    <xdr:sp macro="" textlink="">
      <xdr:nvSpPr>
        <xdr:cNvPr id="281" name="給与水準   （国との比較）該当値テキスト"/>
        <xdr:cNvSpPr txBox="1"/>
      </xdr:nvSpPr>
      <xdr:spPr>
        <a:xfrm>
          <a:off x="17106900" y="1419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162077</xdr:rowOff>
    </xdr:from>
    <xdr:to>
      <xdr:col>23</xdr:col>
      <xdr:colOff>457200</xdr:colOff>
      <xdr:row>83</xdr:row>
      <xdr:rowOff>92227</xdr:rowOff>
    </xdr:to>
    <xdr:sp macro="" textlink="">
      <xdr:nvSpPr>
        <xdr:cNvPr id="282" name="円/楕円 281"/>
        <xdr:cNvSpPr/>
      </xdr:nvSpPr>
      <xdr:spPr>
        <a:xfrm>
          <a:off x="16129000" y="1422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77004</xdr:rowOff>
    </xdr:from>
    <xdr:ext cx="736600" cy="259045"/>
    <xdr:sp macro="" textlink="">
      <xdr:nvSpPr>
        <xdr:cNvPr id="283" name="テキスト ボックス 282"/>
        <xdr:cNvSpPr txBox="1"/>
      </xdr:nvSpPr>
      <xdr:spPr>
        <a:xfrm>
          <a:off x="15798800" y="14307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156029</xdr:rowOff>
    </xdr:from>
    <xdr:to>
      <xdr:col>22</xdr:col>
      <xdr:colOff>254000</xdr:colOff>
      <xdr:row>89</xdr:row>
      <xdr:rowOff>86179</xdr:rowOff>
    </xdr:to>
    <xdr:sp macro="" textlink="">
      <xdr:nvSpPr>
        <xdr:cNvPr id="284" name="円/楕円 283"/>
        <xdr:cNvSpPr/>
      </xdr:nvSpPr>
      <xdr:spPr>
        <a:xfrm>
          <a:off x="15240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70956</xdr:rowOff>
    </xdr:from>
    <xdr:ext cx="762000" cy="259045"/>
    <xdr:sp macro="" textlink="">
      <xdr:nvSpPr>
        <xdr:cNvPr id="285" name="テキスト ボックス 284"/>
        <xdr:cNvSpPr txBox="1"/>
      </xdr:nvSpPr>
      <xdr:spPr>
        <a:xfrm>
          <a:off x="14909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165705</xdr:rowOff>
    </xdr:from>
    <xdr:to>
      <xdr:col>21</xdr:col>
      <xdr:colOff>50800</xdr:colOff>
      <xdr:row>87</xdr:row>
      <xdr:rowOff>95855</xdr:rowOff>
    </xdr:to>
    <xdr:sp macro="" textlink="">
      <xdr:nvSpPr>
        <xdr:cNvPr id="286" name="円/楕円 285"/>
        <xdr:cNvSpPr/>
      </xdr:nvSpPr>
      <xdr:spPr>
        <a:xfrm>
          <a:off x="14351000" y="1491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106032</xdr:rowOff>
    </xdr:from>
    <xdr:ext cx="762000" cy="259045"/>
    <xdr:sp macro="" textlink="">
      <xdr:nvSpPr>
        <xdr:cNvPr id="287" name="テキスト ボックス 286"/>
        <xdr:cNvSpPr txBox="1"/>
      </xdr:nvSpPr>
      <xdr:spPr>
        <a:xfrm>
          <a:off x="14020800" y="14679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92227</xdr:rowOff>
    </xdr:from>
    <xdr:to>
      <xdr:col>19</xdr:col>
      <xdr:colOff>533400</xdr:colOff>
      <xdr:row>82</xdr:row>
      <xdr:rowOff>22377</xdr:rowOff>
    </xdr:to>
    <xdr:sp macro="" textlink="">
      <xdr:nvSpPr>
        <xdr:cNvPr id="288" name="円/楕円 287"/>
        <xdr:cNvSpPr/>
      </xdr:nvSpPr>
      <xdr:spPr>
        <a:xfrm>
          <a:off x="13462000" y="13979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32554</xdr:rowOff>
    </xdr:from>
    <xdr:ext cx="762000" cy="259045"/>
    <xdr:sp macro="" textlink="">
      <xdr:nvSpPr>
        <xdr:cNvPr id="289" name="テキスト ボックス 288"/>
        <xdr:cNvSpPr txBox="1"/>
      </xdr:nvSpPr>
      <xdr:spPr>
        <a:xfrm>
          <a:off x="13131800" y="13748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0" name="正方形/長方形 28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91" name="テキスト ボックス 29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2" name="テキスト ボックス 29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3" name="正方形/長方形 29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4" name="正方形/長方形 29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5" name="正方形/長方形 29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6" name="正方形/長方形 29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7" name="正方形/長方形 29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8" name="正方形/長方形 29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9" name="正方形/長方形 29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0" name="正方形/長方形 29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1" name="正方形/長方形 30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2" name="テキスト ボックス 30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　前年度と比較して</a:t>
          </a:r>
          <a:r>
            <a:rPr kumimoji="1" lang="en-US" altLang="ja-JP" sz="1150">
              <a:latin typeface="ＭＳ Ｐゴシック"/>
            </a:rPr>
            <a:t>0.12</a:t>
          </a:r>
          <a:r>
            <a:rPr kumimoji="1" lang="ja-JP" altLang="en-US" sz="1150">
              <a:latin typeface="ＭＳ Ｐゴシック"/>
            </a:rPr>
            <a:t>ポイント減の</a:t>
          </a:r>
          <a:r>
            <a:rPr kumimoji="1" lang="en-US" altLang="ja-JP" sz="1150">
              <a:latin typeface="ＭＳ Ｐゴシック"/>
            </a:rPr>
            <a:t>7.54</a:t>
          </a:r>
          <a:r>
            <a:rPr kumimoji="1" lang="ja-JP" altLang="en-US" sz="1150">
              <a:latin typeface="ＭＳ Ｐゴシック"/>
            </a:rPr>
            <a:t>人であるが，依然として類似団体平均値を上回っている。これは，保健所設置市であることなどがその要因となっている。</a:t>
          </a:r>
        </a:p>
        <a:p>
          <a:r>
            <a:rPr kumimoji="1" lang="ja-JP" altLang="en-US" sz="1150">
              <a:latin typeface="ＭＳ Ｐゴシック"/>
            </a:rPr>
            <a:t>　平成</a:t>
          </a:r>
          <a:r>
            <a:rPr kumimoji="1" lang="en-US" altLang="ja-JP" sz="1150">
              <a:latin typeface="ＭＳ Ｐゴシック"/>
            </a:rPr>
            <a:t>25</a:t>
          </a:r>
          <a:r>
            <a:rPr kumimoji="1" lang="ja-JP" altLang="en-US" sz="1150">
              <a:latin typeface="ＭＳ Ｐゴシック"/>
            </a:rPr>
            <a:t>年３月に，平成</a:t>
          </a:r>
          <a:r>
            <a:rPr kumimoji="1" lang="en-US" altLang="ja-JP" sz="1150">
              <a:latin typeface="ＭＳ Ｐゴシック"/>
            </a:rPr>
            <a:t>30</a:t>
          </a:r>
          <a:r>
            <a:rPr kumimoji="1" lang="ja-JP" altLang="en-US" sz="1150">
              <a:latin typeface="ＭＳ Ｐゴシック"/>
            </a:rPr>
            <a:t>年度当初の総職員数（上下水道局を除く）を</a:t>
          </a:r>
          <a:r>
            <a:rPr kumimoji="1" lang="en-US" altLang="ja-JP" sz="1150">
              <a:latin typeface="ＭＳ Ｐゴシック"/>
            </a:rPr>
            <a:t>1,690</a:t>
          </a:r>
          <a:r>
            <a:rPr kumimoji="1" lang="ja-JP" altLang="en-US" sz="1150">
              <a:latin typeface="ＭＳ Ｐゴシック"/>
            </a:rPr>
            <a:t>人体制（平成</a:t>
          </a:r>
          <a:r>
            <a:rPr kumimoji="1" lang="en-US" altLang="ja-JP" sz="1150">
              <a:latin typeface="ＭＳ Ｐゴシック"/>
            </a:rPr>
            <a:t>24</a:t>
          </a:r>
          <a:r>
            <a:rPr kumimoji="1" lang="ja-JP" altLang="en-US" sz="1150">
              <a:latin typeface="ＭＳ Ｐゴシック"/>
            </a:rPr>
            <a:t>年度比較▲</a:t>
          </a:r>
          <a:r>
            <a:rPr kumimoji="1" lang="en-US" altLang="ja-JP" sz="1150">
              <a:latin typeface="ＭＳ Ｐゴシック"/>
            </a:rPr>
            <a:t>439</a:t>
          </a:r>
          <a:r>
            <a:rPr kumimoji="1" lang="ja-JP" altLang="en-US" sz="1150">
              <a:latin typeface="ＭＳ Ｐゴシック"/>
            </a:rPr>
            <a:t>人）とする「呉市職員体制再構築計画を策定し，この着実な実現のため，事務事業等のアウトソーシング，公共施設再配置などの事務の効率化に取り組んでいる。また，平成</a:t>
          </a:r>
          <a:r>
            <a:rPr kumimoji="1" lang="en-US" altLang="ja-JP" sz="1150">
              <a:latin typeface="ＭＳ Ｐゴシック"/>
            </a:rPr>
            <a:t>28</a:t>
          </a:r>
          <a:r>
            <a:rPr kumimoji="1" lang="ja-JP" altLang="en-US" sz="1150">
              <a:latin typeface="ＭＳ Ｐゴシック"/>
            </a:rPr>
            <a:t>年３月には，「呉市公共施設等総合管理計画」を策定し，合理的で効率的な資産経営の推進も図っていくこととしている。今後も，簡素で効率的な「小さな市役所」の実現に向け取り組んでいく。</a:t>
          </a:r>
        </a:p>
      </xdr:txBody>
    </xdr:sp>
    <xdr:clientData/>
  </xdr:twoCellAnchor>
  <xdr:oneCellAnchor>
    <xdr:from>
      <xdr:col>18</xdr:col>
      <xdr:colOff>444500</xdr:colOff>
      <xdr:row>54</xdr:row>
      <xdr:rowOff>139700</xdr:rowOff>
    </xdr:from>
    <xdr:ext cx="349839" cy="225703"/>
    <xdr:sp macro="" textlink="">
      <xdr:nvSpPr>
        <xdr:cNvPr id="303" name="テキスト ボックス 30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4" name="直線コネクタ 30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5" name="テキスト ボックス 30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6" name="直線コネクタ 30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7" name="テキスト ボックス 30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8" name="直線コネクタ 30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9" name="テキスト ボックス 30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0" name="直線コネクタ 30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1" name="テキスト ボックス 31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2" name="直線コネクタ 31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3" name="テキスト ボックス 31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4" name="直線コネクタ 31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5" name="テキスト ボックス 31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6" name="直線コネクタ 31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7" name="テキスト ボックス 31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8" name="直線コネクタ 31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9" name="テキスト ボックス 31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67</xdr:row>
      <xdr:rowOff>35197</xdr:rowOff>
    </xdr:to>
    <xdr:cxnSp macro="">
      <xdr:nvCxnSpPr>
        <xdr:cNvPr id="321" name="直線コネクタ 320"/>
        <xdr:cNvCxnSpPr/>
      </xdr:nvCxnSpPr>
      <xdr:spPr>
        <a:xfrm flipV="1">
          <a:off x="17018000" y="10022840"/>
          <a:ext cx="0" cy="14995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7274</xdr:rowOff>
    </xdr:from>
    <xdr:ext cx="762000" cy="259045"/>
    <xdr:sp macro="" textlink="">
      <xdr:nvSpPr>
        <xdr:cNvPr id="322" name="定員管理の状況最小値テキスト"/>
        <xdr:cNvSpPr txBox="1"/>
      </xdr:nvSpPr>
      <xdr:spPr>
        <a:xfrm>
          <a:off x="17106900" y="11494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24</xdr:col>
      <xdr:colOff>469900</xdr:colOff>
      <xdr:row>67</xdr:row>
      <xdr:rowOff>35197</xdr:rowOff>
    </xdr:from>
    <xdr:to>
      <xdr:col>24</xdr:col>
      <xdr:colOff>647700</xdr:colOff>
      <xdr:row>67</xdr:row>
      <xdr:rowOff>35197</xdr:rowOff>
    </xdr:to>
    <xdr:cxnSp macro="">
      <xdr:nvCxnSpPr>
        <xdr:cNvPr id="323" name="直線コネクタ 322"/>
        <xdr:cNvCxnSpPr/>
      </xdr:nvCxnSpPr>
      <xdr:spPr>
        <a:xfrm>
          <a:off x="16929100" y="11522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24"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4.26</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25" name="直線コネクタ 324"/>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9253</xdr:rowOff>
    </xdr:from>
    <xdr:to>
      <xdr:col>24</xdr:col>
      <xdr:colOff>558800</xdr:colOff>
      <xdr:row>65</xdr:row>
      <xdr:rowOff>50619</xdr:rowOff>
    </xdr:to>
    <xdr:cxnSp macro="">
      <xdr:nvCxnSpPr>
        <xdr:cNvPr id="326" name="直線コネクタ 325"/>
        <xdr:cNvCxnSpPr/>
      </xdr:nvCxnSpPr>
      <xdr:spPr>
        <a:xfrm flipV="1">
          <a:off x="16179800" y="11153503"/>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13624</xdr:rowOff>
    </xdr:from>
    <xdr:ext cx="762000" cy="259045"/>
    <xdr:sp macro="" textlink="">
      <xdr:nvSpPr>
        <xdr:cNvPr id="327" name="定員管理の状況平均値テキスト"/>
        <xdr:cNvSpPr txBox="1"/>
      </xdr:nvSpPr>
      <xdr:spPr>
        <a:xfrm>
          <a:off x="17106900" y="104720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168547</xdr:rowOff>
    </xdr:from>
    <xdr:to>
      <xdr:col>24</xdr:col>
      <xdr:colOff>609600</xdr:colOff>
      <xdr:row>62</xdr:row>
      <xdr:rowOff>98697</xdr:rowOff>
    </xdr:to>
    <xdr:sp macro="" textlink="">
      <xdr:nvSpPr>
        <xdr:cNvPr id="328" name="フローチャート : 判断 327"/>
        <xdr:cNvSpPr/>
      </xdr:nvSpPr>
      <xdr:spPr>
        <a:xfrm>
          <a:off x="169672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50619</xdr:rowOff>
    </xdr:from>
    <xdr:to>
      <xdr:col>23</xdr:col>
      <xdr:colOff>406400</xdr:colOff>
      <xdr:row>65</xdr:row>
      <xdr:rowOff>129903</xdr:rowOff>
    </xdr:to>
    <xdr:cxnSp macro="">
      <xdr:nvCxnSpPr>
        <xdr:cNvPr id="329" name="直線コネクタ 328"/>
        <xdr:cNvCxnSpPr/>
      </xdr:nvCxnSpPr>
      <xdr:spPr>
        <a:xfrm flipV="1">
          <a:off x="15290800" y="11194869"/>
          <a:ext cx="889000" cy="7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147865</xdr:rowOff>
    </xdr:from>
    <xdr:to>
      <xdr:col>23</xdr:col>
      <xdr:colOff>457200</xdr:colOff>
      <xdr:row>62</xdr:row>
      <xdr:rowOff>78015</xdr:rowOff>
    </xdr:to>
    <xdr:sp macro="" textlink="">
      <xdr:nvSpPr>
        <xdr:cNvPr id="330" name="フローチャート : 判断 329"/>
        <xdr:cNvSpPr/>
      </xdr:nvSpPr>
      <xdr:spPr>
        <a:xfrm>
          <a:off x="161290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88192</xdr:rowOff>
    </xdr:from>
    <xdr:ext cx="736600" cy="259045"/>
    <xdr:sp macro="" textlink="">
      <xdr:nvSpPr>
        <xdr:cNvPr id="331" name="テキスト ボックス 330"/>
        <xdr:cNvSpPr txBox="1"/>
      </xdr:nvSpPr>
      <xdr:spPr>
        <a:xfrm>
          <a:off x="15798800" y="10375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129903</xdr:rowOff>
    </xdr:from>
    <xdr:to>
      <xdr:col>22</xdr:col>
      <xdr:colOff>203200</xdr:colOff>
      <xdr:row>66</xdr:row>
      <xdr:rowOff>10160</xdr:rowOff>
    </xdr:to>
    <xdr:cxnSp macro="">
      <xdr:nvCxnSpPr>
        <xdr:cNvPr id="332" name="直線コネクタ 331"/>
        <xdr:cNvCxnSpPr/>
      </xdr:nvCxnSpPr>
      <xdr:spPr>
        <a:xfrm flipV="1">
          <a:off x="14401800" y="1127415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154759</xdr:rowOff>
    </xdr:from>
    <xdr:to>
      <xdr:col>22</xdr:col>
      <xdr:colOff>254000</xdr:colOff>
      <xdr:row>62</xdr:row>
      <xdr:rowOff>84909</xdr:rowOff>
    </xdr:to>
    <xdr:sp macro="" textlink="">
      <xdr:nvSpPr>
        <xdr:cNvPr id="333" name="フローチャート : 判断 332"/>
        <xdr:cNvSpPr/>
      </xdr:nvSpPr>
      <xdr:spPr>
        <a:xfrm>
          <a:off x="15240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95086</xdr:rowOff>
    </xdr:from>
    <xdr:ext cx="762000" cy="259045"/>
    <xdr:sp macro="" textlink="">
      <xdr:nvSpPr>
        <xdr:cNvPr id="334" name="テキスト ボックス 333"/>
        <xdr:cNvSpPr txBox="1"/>
      </xdr:nvSpPr>
      <xdr:spPr>
        <a:xfrm>
          <a:off x="14909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10160</xdr:rowOff>
    </xdr:from>
    <xdr:to>
      <xdr:col>21</xdr:col>
      <xdr:colOff>0</xdr:colOff>
      <xdr:row>66</xdr:row>
      <xdr:rowOff>37737</xdr:rowOff>
    </xdr:to>
    <xdr:cxnSp macro="">
      <xdr:nvCxnSpPr>
        <xdr:cNvPr id="335" name="直線コネクタ 334"/>
        <xdr:cNvCxnSpPr/>
      </xdr:nvCxnSpPr>
      <xdr:spPr>
        <a:xfrm flipV="1">
          <a:off x="13512800" y="11325860"/>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28122</xdr:rowOff>
    </xdr:from>
    <xdr:to>
      <xdr:col>21</xdr:col>
      <xdr:colOff>50800</xdr:colOff>
      <xdr:row>62</xdr:row>
      <xdr:rowOff>129722</xdr:rowOff>
    </xdr:to>
    <xdr:sp macro="" textlink="">
      <xdr:nvSpPr>
        <xdr:cNvPr id="336" name="フローチャート : 判断 335"/>
        <xdr:cNvSpPr/>
      </xdr:nvSpPr>
      <xdr:spPr>
        <a:xfrm>
          <a:off x="14351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139899</xdr:rowOff>
    </xdr:from>
    <xdr:ext cx="762000" cy="259045"/>
    <xdr:sp macro="" textlink="">
      <xdr:nvSpPr>
        <xdr:cNvPr id="337" name="テキスト ボックス 336"/>
        <xdr:cNvSpPr txBox="1"/>
      </xdr:nvSpPr>
      <xdr:spPr>
        <a:xfrm>
          <a:off x="14020800" y="1042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41910</xdr:rowOff>
    </xdr:from>
    <xdr:to>
      <xdr:col>19</xdr:col>
      <xdr:colOff>533400</xdr:colOff>
      <xdr:row>62</xdr:row>
      <xdr:rowOff>143510</xdr:rowOff>
    </xdr:to>
    <xdr:sp macro="" textlink="">
      <xdr:nvSpPr>
        <xdr:cNvPr id="338" name="フローチャート : 判断 337"/>
        <xdr:cNvSpPr/>
      </xdr:nvSpPr>
      <xdr:spPr>
        <a:xfrm>
          <a:off x="13462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153687</xdr:rowOff>
    </xdr:from>
    <xdr:ext cx="762000" cy="259045"/>
    <xdr:sp macro="" textlink="">
      <xdr:nvSpPr>
        <xdr:cNvPr id="339" name="テキスト ボックス 338"/>
        <xdr:cNvSpPr txBox="1"/>
      </xdr:nvSpPr>
      <xdr:spPr>
        <a:xfrm>
          <a:off x="13131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0" name="テキスト ボックス 33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1" name="テキスト ボックス 34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2" name="テキスト ボックス 34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3" name="テキスト ボックス 34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4" name="テキスト ボックス 34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129903</xdr:rowOff>
    </xdr:from>
    <xdr:to>
      <xdr:col>24</xdr:col>
      <xdr:colOff>609600</xdr:colOff>
      <xdr:row>65</xdr:row>
      <xdr:rowOff>60053</xdr:rowOff>
    </xdr:to>
    <xdr:sp macro="" textlink="">
      <xdr:nvSpPr>
        <xdr:cNvPr id="345" name="円/楕円 344"/>
        <xdr:cNvSpPr/>
      </xdr:nvSpPr>
      <xdr:spPr>
        <a:xfrm>
          <a:off x="16967200" y="1110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101980</xdr:rowOff>
    </xdr:from>
    <xdr:ext cx="762000" cy="259045"/>
    <xdr:sp macro="" textlink="">
      <xdr:nvSpPr>
        <xdr:cNvPr id="346" name="定員管理の状況該当値テキスト"/>
        <xdr:cNvSpPr txBox="1"/>
      </xdr:nvSpPr>
      <xdr:spPr>
        <a:xfrm>
          <a:off x="17106900" y="11074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171269</xdr:rowOff>
    </xdr:from>
    <xdr:to>
      <xdr:col>23</xdr:col>
      <xdr:colOff>457200</xdr:colOff>
      <xdr:row>65</xdr:row>
      <xdr:rowOff>101419</xdr:rowOff>
    </xdr:to>
    <xdr:sp macro="" textlink="">
      <xdr:nvSpPr>
        <xdr:cNvPr id="347" name="円/楕円 346"/>
        <xdr:cNvSpPr/>
      </xdr:nvSpPr>
      <xdr:spPr>
        <a:xfrm>
          <a:off x="16129000" y="11144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86196</xdr:rowOff>
    </xdr:from>
    <xdr:ext cx="736600" cy="259045"/>
    <xdr:sp macro="" textlink="">
      <xdr:nvSpPr>
        <xdr:cNvPr id="348" name="テキスト ボックス 347"/>
        <xdr:cNvSpPr txBox="1"/>
      </xdr:nvSpPr>
      <xdr:spPr>
        <a:xfrm>
          <a:off x="15798800" y="11230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79103</xdr:rowOff>
    </xdr:from>
    <xdr:to>
      <xdr:col>22</xdr:col>
      <xdr:colOff>254000</xdr:colOff>
      <xdr:row>66</xdr:row>
      <xdr:rowOff>9253</xdr:rowOff>
    </xdr:to>
    <xdr:sp macro="" textlink="">
      <xdr:nvSpPr>
        <xdr:cNvPr id="349" name="円/楕円 348"/>
        <xdr:cNvSpPr/>
      </xdr:nvSpPr>
      <xdr:spPr>
        <a:xfrm>
          <a:off x="15240000" y="11223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165480</xdr:rowOff>
    </xdr:from>
    <xdr:ext cx="762000" cy="259045"/>
    <xdr:sp macro="" textlink="">
      <xdr:nvSpPr>
        <xdr:cNvPr id="350" name="テキスト ボックス 349"/>
        <xdr:cNvSpPr txBox="1"/>
      </xdr:nvSpPr>
      <xdr:spPr>
        <a:xfrm>
          <a:off x="14909800" y="11309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130810</xdr:rowOff>
    </xdr:from>
    <xdr:to>
      <xdr:col>21</xdr:col>
      <xdr:colOff>50800</xdr:colOff>
      <xdr:row>66</xdr:row>
      <xdr:rowOff>60960</xdr:rowOff>
    </xdr:to>
    <xdr:sp macro="" textlink="">
      <xdr:nvSpPr>
        <xdr:cNvPr id="351" name="円/楕円 350"/>
        <xdr:cNvSpPr/>
      </xdr:nvSpPr>
      <xdr:spPr>
        <a:xfrm>
          <a:off x="14351000" y="1127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45737</xdr:rowOff>
    </xdr:from>
    <xdr:ext cx="762000" cy="259045"/>
    <xdr:sp macro="" textlink="">
      <xdr:nvSpPr>
        <xdr:cNvPr id="352" name="テキスト ボックス 351"/>
        <xdr:cNvSpPr txBox="1"/>
      </xdr:nvSpPr>
      <xdr:spPr>
        <a:xfrm>
          <a:off x="14020800" y="1136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158387</xdr:rowOff>
    </xdr:from>
    <xdr:to>
      <xdr:col>19</xdr:col>
      <xdr:colOff>533400</xdr:colOff>
      <xdr:row>66</xdr:row>
      <xdr:rowOff>88537</xdr:rowOff>
    </xdr:to>
    <xdr:sp macro="" textlink="">
      <xdr:nvSpPr>
        <xdr:cNvPr id="353" name="円/楕円 352"/>
        <xdr:cNvSpPr/>
      </xdr:nvSpPr>
      <xdr:spPr>
        <a:xfrm>
          <a:off x="13462000" y="11302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73314</xdr:rowOff>
    </xdr:from>
    <xdr:ext cx="762000" cy="259045"/>
    <xdr:sp macro="" textlink="">
      <xdr:nvSpPr>
        <xdr:cNvPr id="354" name="テキスト ボックス 353"/>
        <xdr:cNvSpPr txBox="1"/>
      </xdr:nvSpPr>
      <xdr:spPr>
        <a:xfrm>
          <a:off x="13131800" y="1138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5" name="正方形/長方形 35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6" name="テキスト ボックス 35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7" name="テキスト ボックス 35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8" name="正方形/長方形 35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9" name="正方形/長方形 35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0" name="正方形/長方形 35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1" name="正方形/長方形 36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2" name="正方形/長方形 36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3" name="正方形/長方形 36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正方形/長方形 36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5" name="正方形/長方形 36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6" name="正方形/長方形 36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7" name="テキスト ボックス 36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0.5</a:t>
          </a:r>
          <a:r>
            <a:rPr kumimoji="1" lang="ja-JP" altLang="en-US" sz="1300">
              <a:latin typeface="ＭＳ Ｐゴシック"/>
            </a:rPr>
            <a:t>ポイント減の</a:t>
          </a:r>
          <a:r>
            <a:rPr kumimoji="1" lang="en-US" altLang="ja-JP" sz="1300">
              <a:latin typeface="ＭＳ Ｐゴシック"/>
            </a:rPr>
            <a:t>12.2</a:t>
          </a:r>
          <a:r>
            <a:rPr kumimoji="1" lang="ja-JP" altLang="en-US" sz="1300">
              <a:latin typeface="ＭＳ Ｐゴシック"/>
            </a:rPr>
            <a:t>％となっているが，過去に借り入れた市債の償還金が高額であるため，依然として類似団体平均値を上回っている。</a:t>
          </a:r>
        </a:p>
        <a:p>
          <a:r>
            <a:rPr kumimoji="1" lang="ja-JP" altLang="en-US" sz="1300">
              <a:latin typeface="ＭＳ Ｐゴシック"/>
            </a:rPr>
            <a:t>　今後とも，市債を活用して実施する投資的事業については，後年の財政負担を考慮し，財政措置の高い有利な市債を活用するなど計画的な実施に努める。</a:t>
          </a:r>
        </a:p>
      </xdr:txBody>
    </xdr:sp>
    <xdr:clientData/>
  </xdr:twoCellAnchor>
  <xdr:oneCellAnchor>
    <xdr:from>
      <xdr:col>18</xdr:col>
      <xdr:colOff>444500</xdr:colOff>
      <xdr:row>32</xdr:row>
      <xdr:rowOff>101600</xdr:rowOff>
    </xdr:from>
    <xdr:ext cx="298543" cy="225703"/>
    <xdr:sp macro="" textlink="">
      <xdr:nvSpPr>
        <xdr:cNvPr id="368" name="テキスト ボックス 36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9" name="直線コネクタ 36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0" name="テキスト ボックス 36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71" name="直線コネクタ 37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72" name="テキスト ボックス 37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3" name="直線コネクタ 37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4" name="テキスト ボックス 37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5" name="直線コネクタ 37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6" name="テキスト ボックス 37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7" name="直線コネクタ 37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8" name="テキスト ボックス 37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9" name="直線コネクタ 37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80" name="テキスト ボックス 37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81" name="直線コネクタ 38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82" name="直線コネクタ 38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150949</xdr:rowOff>
    </xdr:from>
    <xdr:to>
      <xdr:col>24</xdr:col>
      <xdr:colOff>558800</xdr:colOff>
      <xdr:row>44</xdr:row>
      <xdr:rowOff>75474</xdr:rowOff>
    </xdr:to>
    <xdr:cxnSp macro="">
      <xdr:nvCxnSpPr>
        <xdr:cNvPr id="384" name="直線コネクタ 383"/>
        <xdr:cNvCxnSpPr/>
      </xdr:nvCxnSpPr>
      <xdr:spPr>
        <a:xfrm flipV="1">
          <a:off x="17018000" y="6323149"/>
          <a:ext cx="0" cy="1296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47551</xdr:rowOff>
    </xdr:from>
    <xdr:ext cx="762000" cy="259045"/>
    <xdr:sp macro="" textlink="">
      <xdr:nvSpPr>
        <xdr:cNvPr id="385" name="公債費負担の状況最小値テキスト"/>
        <xdr:cNvSpPr txBox="1"/>
      </xdr:nvSpPr>
      <xdr:spPr>
        <a:xfrm>
          <a:off x="17106900" y="759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24</xdr:col>
      <xdr:colOff>469900</xdr:colOff>
      <xdr:row>44</xdr:row>
      <xdr:rowOff>75474</xdr:rowOff>
    </xdr:from>
    <xdr:to>
      <xdr:col>24</xdr:col>
      <xdr:colOff>647700</xdr:colOff>
      <xdr:row>44</xdr:row>
      <xdr:rowOff>75474</xdr:rowOff>
    </xdr:to>
    <xdr:cxnSp macro="">
      <xdr:nvCxnSpPr>
        <xdr:cNvPr id="386" name="直線コネクタ 385"/>
        <xdr:cNvCxnSpPr/>
      </xdr:nvCxnSpPr>
      <xdr:spPr>
        <a:xfrm>
          <a:off x="16929100" y="761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65876</xdr:rowOff>
    </xdr:from>
    <xdr:ext cx="762000" cy="259045"/>
    <xdr:sp macro="" textlink="">
      <xdr:nvSpPr>
        <xdr:cNvPr id="387" name="公債費負担の状況最大値テキスト"/>
        <xdr:cNvSpPr txBox="1"/>
      </xdr:nvSpPr>
      <xdr:spPr>
        <a:xfrm>
          <a:off x="17106900" y="6066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150949</xdr:rowOff>
    </xdr:from>
    <xdr:to>
      <xdr:col>24</xdr:col>
      <xdr:colOff>647700</xdr:colOff>
      <xdr:row>36</xdr:row>
      <xdr:rowOff>150949</xdr:rowOff>
    </xdr:to>
    <xdr:cxnSp macro="">
      <xdr:nvCxnSpPr>
        <xdr:cNvPr id="388" name="直線コネクタ 387"/>
        <xdr:cNvCxnSpPr/>
      </xdr:nvCxnSpPr>
      <xdr:spPr>
        <a:xfrm>
          <a:off x="16929100" y="6323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108131</xdr:rowOff>
    </xdr:from>
    <xdr:to>
      <xdr:col>24</xdr:col>
      <xdr:colOff>558800</xdr:colOff>
      <xdr:row>42</xdr:row>
      <xdr:rowOff>142603</xdr:rowOff>
    </xdr:to>
    <xdr:cxnSp macro="">
      <xdr:nvCxnSpPr>
        <xdr:cNvPr id="389" name="直線コネクタ 388"/>
        <xdr:cNvCxnSpPr/>
      </xdr:nvCxnSpPr>
      <xdr:spPr>
        <a:xfrm flipV="1">
          <a:off x="16179800" y="7309031"/>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65150</xdr:rowOff>
    </xdr:from>
    <xdr:ext cx="762000" cy="259045"/>
    <xdr:sp macro="" textlink="">
      <xdr:nvSpPr>
        <xdr:cNvPr id="390" name="公債費負担の状況平均値テキスト"/>
        <xdr:cNvSpPr txBox="1"/>
      </xdr:nvSpPr>
      <xdr:spPr>
        <a:xfrm>
          <a:off x="17106900" y="67517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48623</xdr:rowOff>
    </xdr:from>
    <xdr:to>
      <xdr:col>24</xdr:col>
      <xdr:colOff>609600</xdr:colOff>
      <xdr:row>40</xdr:row>
      <xdr:rowOff>150223</xdr:rowOff>
    </xdr:to>
    <xdr:sp macro="" textlink="">
      <xdr:nvSpPr>
        <xdr:cNvPr id="391" name="フローチャート : 判断 390"/>
        <xdr:cNvSpPr/>
      </xdr:nvSpPr>
      <xdr:spPr>
        <a:xfrm>
          <a:off x="16967200" y="690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135709</xdr:rowOff>
    </xdr:from>
    <xdr:to>
      <xdr:col>23</xdr:col>
      <xdr:colOff>406400</xdr:colOff>
      <xdr:row>42</xdr:row>
      <xdr:rowOff>142603</xdr:rowOff>
    </xdr:to>
    <xdr:cxnSp macro="">
      <xdr:nvCxnSpPr>
        <xdr:cNvPr id="392" name="直線コネクタ 391"/>
        <xdr:cNvCxnSpPr/>
      </xdr:nvCxnSpPr>
      <xdr:spPr>
        <a:xfrm>
          <a:off x="15290800" y="7336609"/>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89988</xdr:rowOff>
    </xdr:from>
    <xdr:to>
      <xdr:col>23</xdr:col>
      <xdr:colOff>457200</xdr:colOff>
      <xdr:row>41</xdr:row>
      <xdr:rowOff>20138</xdr:rowOff>
    </xdr:to>
    <xdr:sp macro="" textlink="">
      <xdr:nvSpPr>
        <xdr:cNvPr id="393" name="フローチャート : 判断 392"/>
        <xdr:cNvSpPr/>
      </xdr:nvSpPr>
      <xdr:spPr>
        <a:xfrm>
          <a:off x="161290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30315</xdr:rowOff>
    </xdr:from>
    <xdr:ext cx="736600" cy="259045"/>
    <xdr:sp macro="" textlink="">
      <xdr:nvSpPr>
        <xdr:cNvPr id="394" name="テキスト ボックス 393"/>
        <xdr:cNvSpPr txBox="1"/>
      </xdr:nvSpPr>
      <xdr:spPr>
        <a:xfrm>
          <a:off x="15798800" y="6716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135709</xdr:rowOff>
    </xdr:from>
    <xdr:to>
      <xdr:col>22</xdr:col>
      <xdr:colOff>203200</xdr:colOff>
      <xdr:row>42</xdr:row>
      <xdr:rowOff>163285</xdr:rowOff>
    </xdr:to>
    <xdr:cxnSp macro="">
      <xdr:nvCxnSpPr>
        <xdr:cNvPr id="395" name="直線コネクタ 394"/>
        <xdr:cNvCxnSpPr/>
      </xdr:nvCxnSpPr>
      <xdr:spPr>
        <a:xfrm flipV="1">
          <a:off x="14401800" y="7336609"/>
          <a:ext cx="889000" cy="2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131354</xdr:rowOff>
    </xdr:from>
    <xdr:to>
      <xdr:col>22</xdr:col>
      <xdr:colOff>254000</xdr:colOff>
      <xdr:row>41</xdr:row>
      <xdr:rowOff>61504</xdr:rowOff>
    </xdr:to>
    <xdr:sp macro="" textlink="">
      <xdr:nvSpPr>
        <xdr:cNvPr id="396" name="フローチャート : 判断 395"/>
        <xdr:cNvSpPr/>
      </xdr:nvSpPr>
      <xdr:spPr>
        <a:xfrm>
          <a:off x="15240000" y="698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71681</xdr:rowOff>
    </xdr:from>
    <xdr:ext cx="762000" cy="259045"/>
    <xdr:sp macro="" textlink="">
      <xdr:nvSpPr>
        <xdr:cNvPr id="397" name="テキスト ボックス 396"/>
        <xdr:cNvSpPr txBox="1"/>
      </xdr:nvSpPr>
      <xdr:spPr>
        <a:xfrm>
          <a:off x="14909800" y="675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163285</xdr:rowOff>
    </xdr:from>
    <xdr:to>
      <xdr:col>21</xdr:col>
      <xdr:colOff>0</xdr:colOff>
      <xdr:row>43</xdr:row>
      <xdr:rowOff>19413</xdr:rowOff>
    </xdr:to>
    <xdr:cxnSp macro="">
      <xdr:nvCxnSpPr>
        <xdr:cNvPr id="398" name="直線コネクタ 397"/>
        <xdr:cNvCxnSpPr/>
      </xdr:nvCxnSpPr>
      <xdr:spPr>
        <a:xfrm flipV="1">
          <a:off x="13512800" y="7364185"/>
          <a:ext cx="8890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152037</xdr:rowOff>
    </xdr:from>
    <xdr:to>
      <xdr:col>21</xdr:col>
      <xdr:colOff>50800</xdr:colOff>
      <xdr:row>41</xdr:row>
      <xdr:rowOff>82187</xdr:rowOff>
    </xdr:to>
    <xdr:sp macro="" textlink="">
      <xdr:nvSpPr>
        <xdr:cNvPr id="399" name="フローチャート : 判断 398"/>
        <xdr:cNvSpPr/>
      </xdr:nvSpPr>
      <xdr:spPr>
        <a:xfrm>
          <a:off x="14351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92364</xdr:rowOff>
    </xdr:from>
    <xdr:ext cx="762000" cy="259045"/>
    <xdr:sp macro="" textlink="">
      <xdr:nvSpPr>
        <xdr:cNvPr id="400" name="テキスト ボックス 399"/>
        <xdr:cNvSpPr txBox="1"/>
      </xdr:nvSpPr>
      <xdr:spPr>
        <a:xfrm>
          <a:off x="14020800" y="6778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28847</xdr:rowOff>
    </xdr:from>
    <xdr:to>
      <xdr:col>19</xdr:col>
      <xdr:colOff>533400</xdr:colOff>
      <xdr:row>41</xdr:row>
      <xdr:rowOff>130447</xdr:rowOff>
    </xdr:to>
    <xdr:sp macro="" textlink="">
      <xdr:nvSpPr>
        <xdr:cNvPr id="401" name="フローチャート : 判断 400"/>
        <xdr:cNvSpPr/>
      </xdr:nvSpPr>
      <xdr:spPr>
        <a:xfrm>
          <a:off x="13462000" y="705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140624</xdr:rowOff>
    </xdr:from>
    <xdr:ext cx="762000" cy="259045"/>
    <xdr:sp macro="" textlink="">
      <xdr:nvSpPr>
        <xdr:cNvPr id="402" name="テキスト ボックス 401"/>
        <xdr:cNvSpPr txBox="1"/>
      </xdr:nvSpPr>
      <xdr:spPr>
        <a:xfrm>
          <a:off x="13131800" y="682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3" name="テキスト ボックス 40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4" name="テキスト ボックス 40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5" name="テキスト ボックス 40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6" name="テキスト ボックス 40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7" name="テキスト ボックス 40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57331</xdr:rowOff>
    </xdr:from>
    <xdr:to>
      <xdr:col>24</xdr:col>
      <xdr:colOff>609600</xdr:colOff>
      <xdr:row>42</xdr:row>
      <xdr:rowOff>158931</xdr:rowOff>
    </xdr:to>
    <xdr:sp macro="" textlink="">
      <xdr:nvSpPr>
        <xdr:cNvPr id="408" name="円/楕円 407"/>
        <xdr:cNvSpPr/>
      </xdr:nvSpPr>
      <xdr:spPr>
        <a:xfrm>
          <a:off x="16967200" y="7258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29408</xdr:rowOff>
    </xdr:from>
    <xdr:ext cx="762000" cy="259045"/>
    <xdr:sp macro="" textlink="">
      <xdr:nvSpPr>
        <xdr:cNvPr id="409" name="公債費負担の状況該当値テキスト"/>
        <xdr:cNvSpPr txBox="1"/>
      </xdr:nvSpPr>
      <xdr:spPr>
        <a:xfrm>
          <a:off x="17106900" y="7230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91803</xdr:rowOff>
    </xdr:from>
    <xdr:to>
      <xdr:col>23</xdr:col>
      <xdr:colOff>457200</xdr:colOff>
      <xdr:row>43</xdr:row>
      <xdr:rowOff>21953</xdr:rowOff>
    </xdr:to>
    <xdr:sp macro="" textlink="">
      <xdr:nvSpPr>
        <xdr:cNvPr id="410" name="円/楕円 409"/>
        <xdr:cNvSpPr/>
      </xdr:nvSpPr>
      <xdr:spPr>
        <a:xfrm>
          <a:off x="16129000" y="729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6730</xdr:rowOff>
    </xdr:from>
    <xdr:ext cx="736600" cy="259045"/>
    <xdr:sp macro="" textlink="">
      <xdr:nvSpPr>
        <xdr:cNvPr id="411" name="テキスト ボックス 410"/>
        <xdr:cNvSpPr txBox="1"/>
      </xdr:nvSpPr>
      <xdr:spPr>
        <a:xfrm>
          <a:off x="15798800" y="73790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84909</xdr:rowOff>
    </xdr:from>
    <xdr:to>
      <xdr:col>22</xdr:col>
      <xdr:colOff>254000</xdr:colOff>
      <xdr:row>43</xdr:row>
      <xdr:rowOff>15059</xdr:rowOff>
    </xdr:to>
    <xdr:sp macro="" textlink="">
      <xdr:nvSpPr>
        <xdr:cNvPr id="412" name="円/楕円 411"/>
        <xdr:cNvSpPr/>
      </xdr:nvSpPr>
      <xdr:spPr>
        <a:xfrm>
          <a:off x="15240000" y="7285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171286</xdr:rowOff>
    </xdr:from>
    <xdr:ext cx="762000" cy="259045"/>
    <xdr:sp macro="" textlink="">
      <xdr:nvSpPr>
        <xdr:cNvPr id="413" name="テキスト ボックス 412"/>
        <xdr:cNvSpPr txBox="1"/>
      </xdr:nvSpPr>
      <xdr:spPr>
        <a:xfrm>
          <a:off x="14909800" y="7372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112485</xdr:rowOff>
    </xdr:from>
    <xdr:to>
      <xdr:col>21</xdr:col>
      <xdr:colOff>50800</xdr:colOff>
      <xdr:row>43</xdr:row>
      <xdr:rowOff>42635</xdr:rowOff>
    </xdr:to>
    <xdr:sp macro="" textlink="">
      <xdr:nvSpPr>
        <xdr:cNvPr id="414" name="円/楕円 413"/>
        <xdr:cNvSpPr/>
      </xdr:nvSpPr>
      <xdr:spPr>
        <a:xfrm>
          <a:off x="14351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27412</xdr:rowOff>
    </xdr:from>
    <xdr:ext cx="762000" cy="259045"/>
    <xdr:sp macro="" textlink="">
      <xdr:nvSpPr>
        <xdr:cNvPr id="415" name="テキスト ボックス 414"/>
        <xdr:cNvSpPr txBox="1"/>
      </xdr:nvSpPr>
      <xdr:spPr>
        <a:xfrm>
          <a:off x="14020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140063</xdr:rowOff>
    </xdr:from>
    <xdr:to>
      <xdr:col>19</xdr:col>
      <xdr:colOff>533400</xdr:colOff>
      <xdr:row>43</xdr:row>
      <xdr:rowOff>70213</xdr:rowOff>
    </xdr:to>
    <xdr:sp macro="" textlink="">
      <xdr:nvSpPr>
        <xdr:cNvPr id="416" name="円/楕円 415"/>
        <xdr:cNvSpPr/>
      </xdr:nvSpPr>
      <xdr:spPr>
        <a:xfrm>
          <a:off x="13462000" y="7340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54990</xdr:rowOff>
    </xdr:from>
    <xdr:ext cx="762000" cy="259045"/>
    <xdr:sp macro="" textlink="">
      <xdr:nvSpPr>
        <xdr:cNvPr id="417" name="テキスト ボックス 416"/>
        <xdr:cNvSpPr txBox="1"/>
      </xdr:nvSpPr>
      <xdr:spPr>
        <a:xfrm>
          <a:off x="13131800" y="7427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8" name="正方形/長方形 41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9" name="テキスト ボックス 41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20" name="テキスト ボックス 41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1" name="正方形/長方形 42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2" name="正方形/長方形 42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3" name="正方形/長方形 42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4" name="正方形/長方形 42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5" name="正方形/長方形 42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6" name="正方形/長方形 42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正方形/長方形 42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8" name="正方形/長方形 42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9" name="正方形/長方形 42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0" name="テキスト ボックス 42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一般会計等に係る債務負担行為に基づく支出予定額や退職手当負担見込額等が減少したことから，前年度と比較して</a:t>
          </a:r>
          <a:r>
            <a:rPr kumimoji="1" lang="en-US" altLang="ja-JP" sz="1300">
              <a:latin typeface="ＭＳ Ｐゴシック"/>
            </a:rPr>
            <a:t>8.1</a:t>
          </a:r>
          <a:r>
            <a:rPr kumimoji="1" lang="ja-JP" altLang="en-US" sz="1300">
              <a:latin typeface="ＭＳ Ｐゴシック"/>
            </a:rPr>
            <a:t>ポイント改善した。</a:t>
          </a:r>
        </a:p>
        <a:p>
          <a:r>
            <a:rPr kumimoji="1" lang="ja-JP" altLang="en-US" sz="1300">
              <a:latin typeface="ＭＳ Ｐゴシック"/>
            </a:rPr>
            <a:t>　今後とも財政措置の高い有利な起債の計画的な活用や財政状況に応じた繰上償還の実施等により将来負担額の軽減に努める。</a:t>
          </a:r>
        </a:p>
      </xdr:txBody>
    </xdr:sp>
    <xdr:clientData/>
  </xdr:twoCellAnchor>
  <xdr:oneCellAnchor>
    <xdr:from>
      <xdr:col>18</xdr:col>
      <xdr:colOff>444500</xdr:colOff>
      <xdr:row>10</xdr:row>
      <xdr:rowOff>63500</xdr:rowOff>
    </xdr:from>
    <xdr:ext cx="298543" cy="225703"/>
    <xdr:sp macro="" textlink="">
      <xdr:nvSpPr>
        <xdr:cNvPr id="431" name="テキスト ボックス 43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2" name="直線コネクタ 43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3" name="テキスト ボックス 43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4" name="直線コネクタ 433"/>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5" name="テキスト ボックス 434"/>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6" name="直線コネクタ 435"/>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7" name="テキスト ボックス 436"/>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8" name="直線コネクタ 437"/>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9" name="テキスト ボックス 438"/>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40" name="直線コネクタ 439"/>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1" name="テキスト ボックス 440"/>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2" name="直線コネクタ 441"/>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3" name="テキスト ボックス 442"/>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4" name="直線コネクタ 443"/>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5" name="テキスト ボックス 444"/>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6" name="直線コネクタ 44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161472</xdr:rowOff>
    </xdr:to>
    <xdr:cxnSp macro="">
      <xdr:nvCxnSpPr>
        <xdr:cNvPr id="448" name="直線コネクタ 447"/>
        <xdr:cNvCxnSpPr/>
      </xdr:nvCxnSpPr>
      <xdr:spPr>
        <a:xfrm flipV="1">
          <a:off x="17018000" y="2313214"/>
          <a:ext cx="0" cy="1620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133549</xdr:rowOff>
    </xdr:from>
    <xdr:ext cx="762000" cy="259045"/>
    <xdr:sp macro="" textlink="">
      <xdr:nvSpPr>
        <xdr:cNvPr id="449" name="将来負担の状況最小値テキスト"/>
        <xdr:cNvSpPr txBox="1"/>
      </xdr:nvSpPr>
      <xdr:spPr>
        <a:xfrm>
          <a:off x="17106900" y="390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141.0</a:t>
          </a:r>
          <a:endParaRPr kumimoji="1" lang="ja-JP" altLang="en-US" sz="1000" b="1">
            <a:latin typeface="ＭＳ Ｐゴシック"/>
          </a:endParaRPr>
        </a:p>
      </xdr:txBody>
    </xdr:sp>
    <xdr:clientData/>
  </xdr:oneCellAnchor>
  <xdr:twoCellAnchor>
    <xdr:from>
      <xdr:col>24</xdr:col>
      <xdr:colOff>469900</xdr:colOff>
      <xdr:row>22</xdr:row>
      <xdr:rowOff>161472</xdr:rowOff>
    </xdr:from>
    <xdr:to>
      <xdr:col>24</xdr:col>
      <xdr:colOff>647700</xdr:colOff>
      <xdr:row>22</xdr:row>
      <xdr:rowOff>161472</xdr:rowOff>
    </xdr:to>
    <xdr:cxnSp macro="">
      <xdr:nvCxnSpPr>
        <xdr:cNvPr id="450" name="直線コネクタ 449"/>
        <xdr:cNvCxnSpPr/>
      </xdr:nvCxnSpPr>
      <xdr:spPr>
        <a:xfrm>
          <a:off x="16929100" y="393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51"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52" name="直線コネクタ 451"/>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95310</xdr:rowOff>
    </xdr:from>
    <xdr:to>
      <xdr:col>24</xdr:col>
      <xdr:colOff>558800</xdr:colOff>
      <xdr:row>21</xdr:row>
      <xdr:rowOff>16933</xdr:rowOff>
    </xdr:to>
    <xdr:cxnSp macro="">
      <xdr:nvCxnSpPr>
        <xdr:cNvPr id="453" name="直線コネクタ 452"/>
        <xdr:cNvCxnSpPr/>
      </xdr:nvCxnSpPr>
      <xdr:spPr>
        <a:xfrm flipV="1">
          <a:off x="16179800" y="3524310"/>
          <a:ext cx="8382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53962</xdr:rowOff>
    </xdr:from>
    <xdr:ext cx="762000" cy="259045"/>
    <xdr:sp macro="" textlink="">
      <xdr:nvSpPr>
        <xdr:cNvPr id="454" name="将来負担の状況平均値テキスト"/>
        <xdr:cNvSpPr txBox="1"/>
      </xdr:nvSpPr>
      <xdr:spPr>
        <a:xfrm>
          <a:off x="17106900" y="26257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45.1</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37435</xdr:rowOff>
    </xdr:from>
    <xdr:to>
      <xdr:col>24</xdr:col>
      <xdr:colOff>609600</xdr:colOff>
      <xdr:row>16</xdr:row>
      <xdr:rowOff>139035</xdr:rowOff>
    </xdr:to>
    <xdr:sp macro="" textlink="">
      <xdr:nvSpPr>
        <xdr:cNvPr id="455" name="フローチャート : 判断 454"/>
        <xdr:cNvSpPr/>
      </xdr:nvSpPr>
      <xdr:spPr>
        <a:xfrm>
          <a:off x="16967200" y="2780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16933</xdr:rowOff>
    </xdr:from>
    <xdr:to>
      <xdr:col>23</xdr:col>
      <xdr:colOff>406400</xdr:colOff>
      <xdr:row>22</xdr:row>
      <xdr:rowOff>1754</xdr:rowOff>
    </xdr:to>
    <xdr:cxnSp macro="">
      <xdr:nvCxnSpPr>
        <xdr:cNvPr id="456" name="直線コネクタ 455"/>
        <xdr:cNvCxnSpPr/>
      </xdr:nvCxnSpPr>
      <xdr:spPr>
        <a:xfrm flipV="1">
          <a:off x="15290800" y="3617383"/>
          <a:ext cx="889000" cy="156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91440</xdr:rowOff>
    </xdr:from>
    <xdr:to>
      <xdr:col>23</xdr:col>
      <xdr:colOff>457200</xdr:colOff>
      <xdr:row>17</xdr:row>
      <xdr:rowOff>21590</xdr:rowOff>
    </xdr:to>
    <xdr:sp macro="" textlink="">
      <xdr:nvSpPr>
        <xdr:cNvPr id="457" name="フローチャート : 判断 456"/>
        <xdr:cNvSpPr/>
      </xdr:nvSpPr>
      <xdr:spPr>
        <a:xfrm>
          <a:off x="161290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31767</xdr:rowOff>
    </xdr:from>
    <xdr:ext cx="736600" cy="259045"/>
    <xdr:sp macro="" textlink="">
      <xdr:nvSpPr>
        <xdr:cNvPr id="458" name="テキスト ボックス 457"/>
        <xdr:cNvSpPr txBox="1"/>
      </xdr:nvSpPr>
      <xdr:spPr>
        <a:xfrm>
          <a:off x="15798800" y="2603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21</xdr:col>
      <xdr:colOff>0</xdr:colOff>
      <xdr:row>22</xdr:row>
      <xdr:rowOff>1754</xdr:rowOff>
    </xdr:from>
    <xdr:to>
      <xdr:col>22</xdr:col>
      <xdr:colOff>203200</xdr:colOff>
      <xdr:row>22</xdr:row>
      <xdr:rowOff>105168</xdr:rowOff>
    </xdr:to>
    <xdr:cxnSp macro="">
      <xdr:nvCxnSpPr>
        <xdr:cNvPr id="459" name="直線コネクタ 458"/>
        <xdr:cNvCxnSpPr/>
      </xdr:nvCxnSpPr>
      <xdr:spPr>
        <a:xfrm flipV="1">
          <a:off x="14401800" y="3773654"/>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11914</xdr:rowOff>
    </xdr:from>
    <xdr:to>
      <xdr:col>22</xdr:col>
      <xdr:colOff>254000</xdr:colOff>
      <xdr:row>17</xdr:row>
      <xdr:rowOff>113514</xdr:rowOff>
    </xdr:to>
    <xdr:sp macro="" textlink="">
      <xdr:nvSpPr>
        <xdr:cNvPr id="460" name="フローチャート : 判断 459"/>
        <xdr:cNvSpPr/>
      </xdr:nvSpPr>
      <xdr:spPr>
        <a:xfrm>
          <a:off x="15240000" y="29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123691</xdr:rowOff>
    </xdr:from>
    <xdr:ext cx="762000" cy="259045"/>
    <xdr:sp macro="" textlink="">
      <xdr:nvSpPr>
        <xdr:cNvPr id="461" name="テキスト ボックス 460"/>
        <xdr:cNvSpPr txBox="1"/>
      </xdr:nvSpPr>
      <xdr:spPr>
        <a:xfrm>
          <a:off x="14909800" y="269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19</xdr:col>
      <xdr:colOff>482600</xdr:colOff>
      <xdr:row>22</xdr:row>
      <xdr:rowOff>105168</xdr:rowOff>
    </xdr:from>
    <xdr:to>
      <xdr:col>21</xdr:col>
      <xdr:colOff>0</xdr:colOff>
      <xdr:row>22</xdr:row>
      <xdr:rowOff>145385</xdr:rowOff>
    </xdr:to>
    <xdr:cxnSp macro="">
      <xdr:nvCxnSpPr>
        <xdr:cNvPr id="462" name="直線コネクタ 461"/>
        <xdr:cNvCxnSpPr/>
      </xdr:nvCxnSpPr>
      <xdr:spPr>
        <a:xfrm flipV="1">
          <a:off x="13512800" y="387706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65919</xdr:rowOff>
    </xdr:from>
    <xdr:to>
      <xdr:col>21</xdr:col>
      <xdr:colOff>50800</xdr:colOff>
      <xdr:row>17</xdr:row>
      <xdr:rowOff>167519</xdr:rowOff>
    </xdr:to>
    <xdr:sp macro="" textlink="">
      <xdr:nvSpPr>
        <xdr:cNvPr id="463" name="フローチャート : 判断 462"/>
        <xdr:cNvSpPr/>
      </xdr:nvSpPr>
      <xdr:spPr>
        <a:xfrm>
          <a:off x="14351000" y="2980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6246</xdr:rowOff>
    </xdr:from>
    <xdr:ext cx="762000" cy="259045"/>
    <xdr:sp macro="" textlink="">
      <xdr:nvSpPr>
        <xdr:cNvPr id="464" name="テキスト ボックス 463"/>
        <xdr:cNvSpPr txBox="1"/>
      </xdr:nvSpPr>
      <xdr:spPr>
        <a:xfrm>
          <a:off x="14020800" y="2749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42696</xdr:rowOff>
    </xdr:from>
    <xdr:to>
      <xdr:col>19</xdr:col>
      <xdr:colOff>533400</xdr:colOff>
      <xdr:row>18</xdr:row>
      <xdr:rowOff>144296</xdr:rowOff>
    </xdr:to>
    <xdr:sp macro="" textlink="">
      <xdr:nvSpPr>
        <xdr:cNvPr id="465" name="フローチャート : 判断 464"/>
        <xdr:cNvSpPr/>
      </xdr:nvSpPr>
      <xdr:spPr>
        <a:xfrm>
          <a:off x="13462000" y="312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154473</xdr:rowOff>
    </xdr:from>
    <xdr:ext cx="762000" cy="259045"/>
    <xdr:sp macro="" textlink="">
      <xdr:nvSpPr>
        <xdr:cNvPr id="466" name="テキスト ボックス 465"/>
        <xdr:cNvSpPr txBox="1"/>
      </xdr:nvSpPr>
      <xdr:spPr>
        <a:xfrm>
          <a:off x="13131800" y="2897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7" name="テキスト ボックス 46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8" name="テキスト ボックス 46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9" name="テキスト ボックス 46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70" name="テキスト ボックス 46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1" name="テキスト ボックス 47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20</xdr:row>
      <xdr:rowOff>44510</xdr:rowOff>
    </xdr:from>
    <xdr:to>
      <xdr:col>24</xdr:col>
      <xdr:colOff>609600</xdr:colOff>
      <xdr:row>20</xdr:row>
      <xdr:rowOff>146110</xdr:rowOff>
    </xdr:to>
    <xdr:sp macro="" textlink="">
      <xdr:nvSpPr>
        <xdr:cNvPr id="472" name="円/楕円 471"/>
        <xdr:cNvSpPr/>
      </xdr:nvSpPr>
      <xdr:spPr>
        <a:xfrm>
          <a:off x="16967200" y="347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16587</xdr:rowOff>
    </xdr:from>
    <xdr:ext cx="762000" cy="259045"/>
    <xdr:sp macro="" textlink="">
      <xdr:nvSpPr>
        <xdr:cNvPr id="473" name="将来負担の状況該当値テキスト"/>
        <xdr:cNvSpPr txBox="1"/>
      </xdr:nvSpPr>
      <xdr:spPr>
        <a:xfrm>
          <a:off x="17106900" y="3445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137583</xdr:rowOff>
    </xdr:from>
    <xdr:to>
      <xdr:col>23</xdr:col>
      <xdr:colOff>457200</xdr:colOff>
      <xdr:row>21</xdr:row>
      <xdr:rowOff>67733</xdr:rowOff>
    </xdr:to>
    <xdr:sp macro="" textlink="">
      <xdr:nvSpPr>
        <xdr:cNvPr id="474" name="円/楕円 473"/>
        <xdr:cNvSpPr/>
      </xdr:nvSpPr>
      <xdr:spPr>
        <a:xfrm>
          <a:off x="16129000" y="356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52510</xdr:rowOff>
    </xdr:from>
    <xdr:ext cx="736600" cy="259045"/>
    <xdr:sp macro="" textlink="">
      <xdr:nvSpPr>
        <xdr:cNvPr id="475" name="テキスト ボックス 474"/>
        <xdr:cNvSpPr txBox="1"/>
      </xdr:nvSpPr>
      <xdr:spPr>
        <a:xfrm>
          <a:off x="15798800" y="365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113.5</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122404</xdr:rowOff>
    </xdr:from>
    <xdr:to>
      <xdr:col>22</xdr:col>
      <xdr:colOff>254000</xdr:colOff>
      <xdr:row>22</xdr:row>
      <xdr:rowOff>52554</xdr:rowOff>
    </xdr:to>
    <xdr:sp macro="" textlink="">
      <xdr:nvSpPr>
        <xdr:cNvPr id="476" name="円/楕円 475"/>
        <xdr:cNvSpPr/>
      </xdr:nvSpPr>
      <xdr:spPr>
        <a:xfrm>
          <a:off x="15240000" y="372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22</xdr:row>
      <xdr:rowOff>37331</xdr:rowOff>
    </xdr:from>
    <xdr:ext cx="762000" cy="259045"/>
    <xdr:sp macro="" textlink="">
      <xdr:nvSpPr>
        <xdr:cNvPr id="477" name="テキスト ボックス 476"/>
        <xdr:cNvSpPr txBox="1"/>
      </xdr:nvSpPr>
      <xdr:spPr>
        <a:xfrm>
          <a:off x="14909800" y="3809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127.1</a:t>
          </a:r>
          <a:endParaRPr kumimoji="1" lang="ja-JP" altLang="en-US" sz="1000" b="1">
            <a:solidFill>
              <a:srgbClr val="FF0000"/>
            </a:solidFill>
            <a:latin typeface="ＭＳ Ｐゴシック"/>
          </a:endParaRPr>
        </a:p>
      </xdr:txBody>
    </xdr:sp>
    <xdr:clientData/>
  </xdr:oneCellAnchor>
  <xdr:twoCellAnchor>
    <xdr:from>
      <xdr:col>20</xdr:col>
      <xdr:colOff>635000</xdr:colOff>
      <xdr:row>22</xdr:row>
      <xdr:rowOff>54368</xdr:rowOff>
    </xdr:from>
    <xdr:to>
      <xdr:col>21</xdr:col>
      <xdr:colOff>50800</xdr:colOff>
      <xdr:row>22</xdr:row>
      <xdr:rowOff>155968</xdr:rowOff>
    </xdr:to>
    <xdr:sp macro="" textlink="">
      <xdr:nvSpPr>
        <xdr:cNvPr id="478" name="円/楕円 477"/>
        <xdr:cNvSpPr/>
      </xdr:nvSpPr>
      <xdr:spPr>
        <a:xfrm>
          <a:off x="14351000" y="3826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140745</xdr:rowOff>
    </xdr:from>
    <xdr:ext cx="762000" cy="259045"/>
    <xdr:sp macro="" textlink="">
      <xdr:nvSpPr>
        <xdr:cNvPr id="479" name="テキスト ボックス 478"/>
        <xdr:cNvSpPr txBox="1"/>
      </xdr:nvSpPr>
      <xdr:spPr>
        <a:xfrm>
          <a:off x="14020800" y="3912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136.1</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94585</xdr:rowOff>
    </xdr:from>
    <xdr:to>
      <xdr:col>19</xdr:col>
      <xdr:colOff>533400</xdr:colOff>
      <xdr:row>23</xdr:row>
      <xdr:rowOff>24735</xdr:rowOff>
    </xdr:to>
    <xdr:sp macro="" textlink="">
      <xdr:nvSpPr>
        <xdr:cNvPr id="480" name="円/楕円 479"/>
        <xdr:cNvSpPr/>
      </xdr:nvSpPr>
      <xdr:spPr>
        <a:xfrm>
          <a:off x="13462000" y="3866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9512</xdr:rowOff>
    </xdr:from>
    <xdr:ext cx="762000" cy="259045"/>
    <xdr:sp macro="" textlink="">
      <xdr:nvSpPr>
        <xdr:cNvPr id="481" name="テキスト ボックス 480"/>
        <xdr:cNvSpPr txBox="1"/>
      </xdr:nvSpPr>
      <xdr:spPr>
        <a:xfrm>
          <a:off x="13131800" y="395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広島県呉市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235,624
232,915
352.80
107,653,644
106,004,757
1,436,802
58,371,633
130,282,391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12.2
105.4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0.1</a:t>
          </a:r>
          <a:r>
            <a:rPr kumimoji="1" lang="ja-JP" altLang="en-US" sz="1300">
              <a:latin typeface="ＭＳ Ｐゴシック"/>
            </a:rPr>
            <a:t>ポイント増の</a:t>
          </a:r>
          <a:r>
            <a:rPr kumimoji="1" lang="en-US" altLang="ja-JP" sz="1300">
              <a:latin typeface="ＭＳ Ｐゴシック"/>
            </a:rPr>
            <a:t>29.3</a:t>
          </a:r>
          <a:r>
            <a:rPr kumimoji="1" lang="ja-JP" altLang="en-US" sz="1300">
              <a:latin typeface="ＭＳ Ｐゴシック"/>
            </a:rPr>
            <a:t>％で，類似団体平均値を上回っている。</a:t>
          </a:r>
        </a:p>
        <a:p>
          <a:r>
            <a:rPr kumimoji="1" lang="ja-JP" altLang="en-US" sz="1300">
              <a:latin typeface="ＭＳ Ｐゴシック"/>
            </a:rPr>
            <a:t>　これは，職員数が類似団体平均と比較して多いことが主な要因と考えられる。</a:t>
          </a:r>
        </a:p>
        <a:p>
          <a:r>
            <a:rPr kumimoji="1" lang="ja-JP" altLang="en-US" sz="1300">
              <a:latin typeface="ＭＳ Ｐゴシック"/>
            </a:rPr>
            <a:t>　今後とも呉市職員体制再構築計画をはじめとした各種計画に沿って定員の適正化に努め，職員人件費の縮減に努めていく。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78014</xdr:rowOff>
    </xdr:from>
    <xdr:to>
      <xdr:col>7</xdr:col>
      <xdr:colOff>15875</xdr:colOff>
      <xdr:row>40</xdr:row>
      <xdr:rowOff>165100</xdr:rowOff>
    </xdr:to>
    <xdr:cxnSp macro="">
      <xdr:nvCxnSpPr>
        <xdr:cNvPr id="61" name="直線コネクタ 60"/>
        <xdr:cNvCxnSpPr/>
      </xdr:nvCxnSpPr>
      <xdr:spPr>
        <a:xfrm flipV="1">
          <a:off x="4826000" y="55644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2"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31.1</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3" name="直線コネクタ 62"/>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164391</xdr:rowOff>
    </xdr:from>
    <xdr:ext cx="762000" cy="259045"/>
    <xdr:sp macro="" textlink="">
      <xdr:nvSpPr>
        <xdr:cNvPr id="64" name="人件費最大値テキスト"/>
        <xdr:cNvSpPr txBox="1"/>
      </xdr:nvSpPr>
      <xdr:spPr>
        <a:xfrm>
          <a:off x="4914900" y="530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6</xdr:col>
      <xdr:colOff>612775</xdr:colOff>
      <xdr:row>32</xdr:row>
      <xdr:rowOff>78014</xdr:rowOff>
    </xdr:from>
    <xdr:to>
      <xdr:col>7</xdr:col>
      <xdr:colOff>104775</xdr:colOff>
      <xdr:row>32</xdr:row>
      <xdr:rowOff>78014</xdr:rowOff>
    </xdr:to>
    <xdr:cxnSp macro="">
      <xdr:nvCxnSpPr>
        <xdr:cNvPr id="65" name="直線コネクタ 64"/>
        <xdr:cNvCxnSpPr/>
      </xdr:nvCxnSpPr>
      <xdr:spPr>
        <a:xfrm>
          <a:off x="4737100" y="556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129722</xdr:rowOff>
    </xdr:from>
    <xdr:to>
      <xdr:col>7</xdr:col>
      <xdr:colOff>15875</xdr:colOff>
      <xdr:row>39</xdr:row>
      <xdr:rowOff>140607</xdr:rowOff>
    </xdr:to>
    <xdr:cxnSp macro="">
      <xdr:nvCxnSpPr>
        <xdr:cNvPr id="66" name="直線コネクタ 65"/>
        <xdr:cNvCxnSpPr/>
      </xdr:nvCxnSpPr>
      <xdr:spPr>
        <a:xfrm>
          <a:off x="3987800" y="6816272"/>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119941</xdr:rowOff>
    </xdr:from>
    <xdr:ext cx="762000" cy="259045"/>
    <xdr:sp macro="" textlink="">
      <xdr:nvSpPr>
        <xdr:cNvPr id="67" name="人件費平均値テキスト"/>
        <xdr:cNvSpPr txBox="1"/>
      </xdr:nvSpPr>
      <xdr:spPr>
        <a:xfrm>
          <a:off x="4914900" y="6120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103414</xdr:rowOff>
    </xdr:from>
    <xdr:to>
      <xdr:col>7</xdr:col>
      <xdr:colOff>66675</xdr:colOff>
      <xdr:row>37</xdr:row>
      <xdr:rowOff>33564</xdr:rowOff>
    </xdr:to>
    <xdr:sp macro="" textlink="">
      <xdr:nvSpPr>
        <xdr:cNvPr id="68" name="フローチャート : 判断 67"/>
        <xdr:cNvSpPr/>
      </xdr:nvSpPr>
      <xdr:spPr>
        <a:xfrm>
          <a:off x="4775200" y="627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129722</xdr:rowOff>
    </xdr:from>
    <xdr:to>
      <xdr:col>5</xdr:col>
      <xdr:colOff>549275</xdr:colOff>
      <xdr:row>40</xdr:row>
      <xdr:rowOff>121557</xdr:rowOff>
    </xdr:to>
    <xdr:cxnSp macro="">
      <xdr:nvCxnSpPr>
        <xdr:cNvPr id="69" name="直線コネクタ 68"/>
        <xdr:cNvCxnSpPr/>
      </xdr:nvCxnSpPr>
      <xdr:spPr>
        <a:xfrm flipV="1">
          <a:off x="3098800" y="6816272"/>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81643</xdr:rowOff>
    </xdr:from>
    <xdr:to>
      <xdr:col>5</xdr:col>
      <xdr:colOff>600075</xdr:colOff>
      <xdr:row>37</xdr:row>
      <xdr:rowOff>11793</xdr:rowOff>
    </xdr:to>
    <xdr:sp macro="" textlink="">
      <xdr:nvSpPr>
        <xdr:cNvPr id="70" name="フローチャート : 判断 69"/>
        <xdr:cNvSpPr/>
      </xdr:nvSpPr>
      <xdr:spPr>
        <a:xfrm>
          <a:off x="3937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21970</xdr:rowOff>
    </xdr:from>
    <xdr:ext cx="736600" cy="259045"/>
    <xdr:sp macro="" textlink="">
      <xdr:nvSpPr>
        <xdr:cNvPr id="71" name="テキスト ボックス 70"/>
        <xdr:cNvSpPr txBox="1"/>
      </xdr:nvSpPr>
      <xdr:spPr>
        <a:xfrm>
          <a:off x="3606800" y="6022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121557</xdr:rowOff>
    </xdr:from>
    <xdr:to>
      <xdr:col>4</xdr:col>
      <xdr:colOff>346075</xdr:colOff>
      <xdr:row>40</xdr:row>
      <xdr:rowOff>154215</xdr:rowOff>
    </xdr:to>
    <xdr:cxnSp macro="">
      <xdr:nvCxnSpPr>
        <xdr:cNvPr id="72" name="直線コネクタ 71"/>
        <xdr:cNvCxnSpPr/>
      </xdr:nvCxnSpPr>
      <xdr:spPr>
        <a:xfrm flipV="1">
          <a:off x="2209800" y="69795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154215</xdr:rowOff>
    </xdr:from>
    <xdr:to>
      <xdr:col>3</xdr:col>
      <xdr:colOff>142875</xdr:colOff>
      <xdr:row>41</xdr:row>
      <xdr:rowOff>91622</xdr:rowOff>
    </xdr:to>
    <xdr:cxnSp macro="">
      <xdr:nvCxnSpPr>
        <xdr:cNvPr id="75" name="直線コネクタ 74"/>
        <xdr:cNvCxnSpPr/>
      </xdr:nvCxnSpPr>
      <xdr:spPr>
        <a:xfrm flipV="1">
          <a:off x="1320800" y="7012215"/>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149678</xdr:rowOff>
    </xdr:from>
    <xdr:to>
      <xdr:col>3</xdr:col>
      <xdr:colOff>193675</xdr:colOff>
      <xdr:row>38</xdr:row>
      <xdr:rowOff>79828</xdr:rowOff>
    </xdr:to>
    <xdr:sp macro="" textlink="">
      <xdr:nvSpPr>
        <xdr:cNvPr id="76" name="フローチャート : 判断 75"/>
        <xdr:cNvSpPr/>
      </xdr:nvSpPr>
      <xdr:spPr>
        <a:xfrm>
          <a:off x="21590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90005</xdr:rowOff>
    </xdr:from>
    <xdr:ext cx="762000" cy="259045"/>
    <xdr:sp macro="" textlink="">
      <xdr:nvSpPr>
        <xdr:cNvPr id="77" name="テキスト ボックス 76"/>
        <xdr:cNvSpPr txBox="1"/>
      </xdr:nvSpPr>
      <xdr:spPr>
        <a:xfrm>
          <a:off x="1828800" y="626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138793</xdr:rowOff>
    </xdr:from>
    <xdr:to>
      <xdr:col>1</xdr:col>
      <xdr:colOff>676275</xdr:colOff>
      <xdr:row>38</xdr:row>
      <xdr:rowOff>68943</xdr:rowOff>
    </xdr:to>
    <xdr:sp macro="" textlink="">
      <xdr:nvSpPr>
        <xdr:cNvPr id="78" name="フローチャート : 判断 77"/>
        <xdr:cNvSpPr/>
      </xdr:nvSpPr>
      <xdr:spPr>
        <a:xfrm>
          <a:off x="1270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79120</xdr:rowOff>
    </xdr:from>
    <xdr:ext cx="762000" cy="259045"/>
    <xdr:sp macro="" textlink="">
      <xdr:nvSpPr>
        <xdr:cNvPr id="79" name="テキスト ボックス 78"/>
        <xdr:cNvSpPr txBox="1"/>
      </xdr:nvSpPr>
      <xdr:spPr>
        <a:xfrm>
          <a:off x="939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89807</xdr:rowOff>
    </xdr:from>
    <xdr:to>
      <xdr:col>7</xdr:col>
      <xdr:colOff>66675</xdr:colOff>
      <xdr:row>40</xdr:row>
      <xdr:rowOff>19957</xdr:rowOff>
    </xdr:to>
    <xdr:sp macro="" textlink="">
      <xdr:nvSpPr>
        <xdr:cNvPr id="85" name="円/楕円 84"/>
        <xdr:cNvSpPr/>
      </xdr:nvSpPr>
      <xdr:spPr>
        <a:xfrm>
          <a:off x="4775200" y="677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61884</xdr:rowOff>
    </xdr:from>
    <xdr:ext cx="762000" cy="259045"/>
    <xdr:sp macro="" textlink="">
      <xdr:nvSpPr>
        <xdr:cNvPr id="86" name="人件費該当値テキスト"/>
        <xdr:cNvSpPr txBox="1"/>
      </xdr:nvSpPr>
      <xdr:spPr>
        <a:xfrm>
          <a:off x="4914900" y="674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78922</xdr:rowOff>
    </xdr:from>
    <xdr:to>
      <xdr:col>5</xdr:col>
      <xdr:colOff>600075</xdr:colOff>
      <xdr:row>40</xdr:row>
      <xdr:rowOff>9072</xdr:rowOff>
    </xdr:to>
    <xdr:sp macro="" textlink="">
      <xdr:nvSpPr>
        <xdr:cNvPr id="87" name="円/楕円 86"/>
        <xdr:cNvSpPr/>
      </xdr:nvSpPr>
      <xdr:spPr>
        <a:xfrm>
          <a:off x="3937000" y="6765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165299</xdr:rowOff>
    </xdr:from>
    <xdr:ext cx="736600" cy="259045"/>
    <xdr:sp macro="" textlink="">
      <xdr:nvSpPr>
        <xdr:cNvPr id="88" name="テキスト ボックス 87"/>
        <xdr:cNvSpPr txBox="1"/>
      </xdr:nvSpPr>
      <xdr:spPr>
        <a:xfrm>
          <a:off x="3606800" y="6851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70757</xdr:rowOff>
    </xdr:from>
    <xdr:to>
      <xdr:col>4</xdr:col>
      <xdr:colOff>396875</xdr:colOff>
      <xdr:row>41</xdr:row>
      <xdr:rowOff>907</xdr:rowOff>
    </xdr:to>
    <xdr:sp macro="" textlink="">
      <xdr:nvSpPr>
        <xdr:cNvPr id="89" name="円/楕円 88"/>
        <xdr:cNvSpPr/>
      </xdr:nvSpPr>
      <xdr:spPr>
        <a:xfrm>
          <a:off x="3048000" y="69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157134</xdr:rowOff>
    </xdr:from>
    <xdr:ext cx="762000" cy="259045"/>
    <xdr:sp macro="" textlink="">
      <xdr:nvSpPr>
        <xdr:cNvPr id="90" name="テキスト ボックス 89"/>
        <xdr:cNvSpPr txBox="1"/>
      </xdr:nvSpPr>
      <xdr:spPr>
        <a:xfrm>
          <a:off x="27178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30.7</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103415</xdr:rowOff>
    </xdr:from>
    <xdr:to>
      <xdr:col>3</xdr:col>
      <xdr:colOff>193675</xdr:colOff>
      <xdr:row>41</xdr:row>
      <xdr:rowOff>33565</xdr:rowOff>
    </xdr:to>
    <xdr:sp macro="" textlink="">
      <xdr:nvSpPr>
        <xdr:cNvPr id="91" name="円/楕円 90"/>
        <xdr:cNvSpPr/>
      </xdr:nvSpPr>
      <xdr:spPr>
        <a:xfrm>
          <a:off x="2159000" y="696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18342</xdr:rowOff>
    </xdr:from>
    <xdr:ext cx="762000" cy="259045"/>
    <xdr:sp macro="" textlink="">
      <xdr:nvSpPr>
        <xdr:cNvPr id="92" name="テキスト ボックス 91"/>
        <xdr:cNvSpPr txBox="1"/>
      </xdr:nvSpPr>
      <xdr:spPr>
        <a:xfrm>
          <a:off x="1828800" y="704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40822</xdr:rowOff>
    </xdr:from>
    <xdr:to>
      <xdr:col>1</xdr:col>
      <xdr:colOff>676275</xdr:colOff>
      <xdr:row>41</xdr:row>
      <xdr:rowOff>142422</xdr:rowOff>
    </xdr:to>
    <xdr:sp macro="" textlink="">
      <xdr:nvSpPr>
        <xdr:cNvPr id="93" name="円/楕円 92"/>
        <xdr:cNvSpPr/>
      </xdr:nvSpPr>
      <xdr:spPr>
        <a:xfrm>
          <a:off x="1270000" y="7070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127199</xdr:rowOff>
    </xdr:from>
    <xdr:ext cx="762000" cy="259045"/>
    <xdr:sp macro="" textlink="">
      <xdr:nvSpPr>
        <xdr:cNvPr id="94" name="テキスト ボックス 93"/>
        <xdr:cNvSpPr txBox="1"/>
      </xdr:nvSpPr>
      <xdr:spPr>
        <a:xfrm>
          <a:off x="939800" y="715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クリーンセンターくれの長期包括管理委託への移行などの要因により物件費の経常収支比率が前年度と比較して</a:t>
          </a:r>
          <a:r>
            <a:rPr kumimoji="1" lang="en-US" altLang="ja-JP" sz="1300">
              <a:latin typeface="ＭＳ Ｐゴシック"/>
            </a:rPr>
            <a:t>1.5</a:t>
          </a:r>
          <a:r>
            <a:rPr kumimoji="1" lang="ja-JP" altLang="en-US" sz="1300">
              <a:latin typeface="ＭＳ Ｐゴシック"/>
            </a:rPr>
            <a:t>ポイント増の</a:t>
          </a:r>
          <a:r>
            <a:rPr kumimoji="1" lang="en-US" altLang="ja-JP" sz="1300">
              <a:latin typeface="ＭＳ Ｐゴシック"/>
            </a:rPr>
            <a:t>12.3</a:t>
          </a:r>
          <a:r>
            <a:rPr kumimoji="1" lang="ja-JP" altLang="en-US" sz="1300">
              <a:latin typeface="ＭＳ Ｐゴシック"/>
            </a:rPr>
            <a:t>％となったが，類似団体平均値を大きく下回っている。</a:t>
          </a:r>
        </a:p>
        <a:p>
          <a:r>
            <a:rPr kumimoji="1" lang="ja-JP" altLang="en-US" sz="1300">
              <a:latin typeface="ＭＳ Ｐゴシック"/>
            </a:rPr>
            <a:t>　今後とも業務の民間委託化を推進するほか，公共施設等について合理的で効率的な資産経営の推進を図るとともに施設の維持管理・内部的管理経費など，物件費の抑制に努める。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21</xdr:row>
      <xdr:rowOff>133350</xdr:rowOff>
    </xdr:to>
    <xdr:cxnSp macro="">
      <xdr:nvCxnSpPr>
        <xdr:cNvPr id="122" name="直線コネクタ 121"/>
        <xdr:cNvCxnSpPr/>
      </xdr:nvCxnSpPr>
      <xdr:spPr>
        <a:xfrm flipV="1">
          <a:off x="16510000" y="24384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5"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6" name="直線コネクタ 125"/>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50800</xdr:rowOff>
    </xdr:from>
    <xdr:to>
      <xdr:col>24</xdr:col>
      <xdr:colOff>31750</xdr:colOff>
      <xdr:row>15</xdr:row>
      <xdr:rowOff>69850</xdr:rowOff>
    </xdr:to>
    <xdr:cxnSp macro="">
      <xdr:nvCxnSpPr>
        <xdr:cNvPr id="127" name="直線コネクタ 126"/>
        <xdr:cNvCxnSpPr/>
      </xdr:nvCxnSpPr>
      <xdr:spPr>
        <a:xfrm>
          <a:off x="15671800" y="245110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92727</xdr:rowOff>
    </xdr:from>
    <xdr:ext cx="762000" cy="259045"/>
    <xdr:sp macro="" textlink="">
      <xdr:nvSpPr>
        <xdr:cNvPr id="128" name="物件費平均値テキスト"/>
        <xdr:cNvSpPr txBox="1"/>
      </xdr:nvSpPr>
      <xdr:spPr>
        <a:xfrm>
          <a:off x="16598900" y="3007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120650</xdr:rowOff>
    </xdr:from>
    <xdr:to>
      <xdr:col>24</xdr:col>
      <xdr:colOff>82550</xdr:colOff>
      <xdr:row>18</xdr:row>
      <xdr:rowOff>50800</xdr:rowOff>
    </xdr:to>
    <xdr:sp macro="" textlink="">
      <xdr:nvSpPr>
        <xdr:cNvPr id="129" name="フローチャート : 判断 128"/>
        <xdr:cNvSpPr/>
      </xdr:nvSpPr>
      <xdr:spPr>
        <a:xfrm>
          <a:off x="16459200" y="303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12700</xdr:rowOff>
    </xdr:from>
    <xdr:to>
      <xdr:col>22</xdr:col>
      <xdr:colOff>565150</xdr:colOff>
      <xdr:row>14</xdr:row>
      <xdr:rowOff>50800</xdr:rowOff>
    </xdr:to>
    <xdr:cxnSp macro="">
      <xdr:nvCxnSpPr>
        <xdr:cNvPr id="130" name="直線コネクタ 129"/>
        <xdr:cNvCxnSpPr/>
      </xdr:nvCxnSpPr>
      <xdr:spPr>
        <a:xfrm>
          <a:off x="14782800" y="2413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57150</xdr:rowOff>
    </xdr:from>
    <xdr:to>
      <xdr:col>22</xdr:col>
      <xdr:colOff>615950</xdr:colOff>
      <xdr:row>17</xdr:row>
      <xdr:rowOff>158750</xdr:rowOff>
    </xdr:to>
    <xdr:sp macro="" textlink="">
      <xdr:nvSpPr>
        <xdr:cNvPr id="131" name="フローチャート : 判断 130"/>
        <xdr:cNvSpPr/>
      </xdr:nvSpPr>
      <xdr:spPr>
        <a:xfrm>
          <a:off x="15621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143527</xdr:rowOff>
    </xdr:from>
    <xdr:ext cx="736600" cy="259045"/>
    <xdr:sp macro="" textlink="">
      <xdr:nvSpPr>
        <xdr:cNvPr id="132" name="テキスト ボックス 131"/>
        <xdr:cNvSpPr txBox="1"/>
      </xdr:nvSpPr>
      <xdr:spPr>
        <a:xfrm>
          <a:off x="15290800" y="305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158750</xdr:rowOff>
    </xdr:from>
    <xdr:to>
      <xdr:col>21</xdr:col>
      <xdr:colOff>361950</xdr:colOff>
      <xdr:row>14</xdr:row>
      <xdr:rowOff>12700</xdr:rowOff>
    </xdr:to>
    <xdr:cxnSp macro="">
      <xdr:nvCxnSpPr>
        <xdr:cNvPr id="133" name="直線コネクタ 132"/>
        <xdr:cNvCxnSpPr/>
      </xdr:nvCxnSpPr>
      <xdr:spPr>
        <a:xfrm>
          <a:off x="13893800" y="2387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165100</xdr:rowOff>
    </xdr:from>
    <xdr:to>
      <xdr:col>21</xdr:col>
      <xdr:colOff>412750</xdr:colOff>
      <xdr:row>17</xdr:row>
      <xdr:rowOff>95250</xdr:rowOff>
    </xdr:to>
    <xdr:sp macro="" textlink="">
      <xdr:nvSpPr>
        <xdr:cNvPr id="134" name="フローチャート : 判断 133"/>
        <xdr:cNvSpPr/>
      </xdr:nvSpPr>
      <xdr:spPr>
        <a:xfrm>
          <a:off x="14732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80027</xdr:rowOff>
    </xdr:from>
    <xdr:ext cx="762000" cy="259045"/>
    <xdr:sp macro="" textlink="">
      <xdr:nvSpPr>
        <xdr:cNvPr id="135" name="テキスト ボックス 134"/>
        <xdr:cNvSpPr txBox="1"/>
      </xdr:nvSpPr>
      <xdr:spPr>
        <a:xfrm>
          <a:off x="14401800" y="299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158750</xdr:rowOff>
    </xdr:from>
    <xdr:to>
      <xdr:col>20</xdr:col>
      <xdr:colOff>158750</xdr:colOff>
      <xdr:row>14</xdr:row>
      <xdr:rowOff>0</xdr:rowOff>
    </xdr:to>
    <xdr:cxnSp macro="">
      <xdr:nvCxnSpPr>
        <xdr:cNvPr id="136" name="直線コネクタ 135"/>
        <xdr:cNvCxnSpPr/>
      </xdr:nvCxnSpPr>
      <xdr:spPr>
        <a:xfrm flipV="1">
          <a:off x="13004800" y="2387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127000</xdr:rowOff>
    </xdr:from>
    <xdr:to>
      <xdr:col>20</xdr:col>
      <xdr:colOff>209550</xdr:colOff>
      <xdr:row>17</xdr:row>
      <xdr:rowOff>57150</xdr:rowOff>
    </xdr:to>
    <xdr:sp macro="" textlink="">
      <xdr:nvSpPr>
        <xdr:cNvPr id="137" name="フローチャート : 判断 136"/>
        <xdr:cNvSpPr/>
      </xdr:nvSpPr>
      <xdr:spPr>
        <a:xfrm>
          <a:off x="13843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41927</xdr:rowOff>
    </xdr:from>
    <xdr:ext cx="762000" cy="259045"/>
    <xdr:sp macro="" textlink="">
      <xdr:nvSpPr>
        <xdr:cNvPr id="138" name="テキスト ボックス 137"/>
        <xdr:cNvSpPr txBox="1"/>
      </xdr:nvSpPr>
      <xdr:spPr>
        <a:xfrm>
          <a:off x="135128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101600</xdr:rowOff>
    </xdr:from>
    <xdr:to>
      <xdr:col>19</xdr:col>
      <xdr:colOff>6350</xdr:colOff>
      <xdr:row>17</xdr:row>
      <xdr:rowOff>31750</xdr:rowOff>
    </xdr:to>
    <xdr:sp macro="" textlink="">
      <xdr:nvSpPr>
        <xdr:cNvPr id="139" name="フローチャート : 判断 138"/>
        <xdr:cNvSpPr/>
      </xdr:nvSpPr>
      <xdr:spPr>
        <a:xfrm>
          <a:off x="12954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16527</xdr:rowOff>
    </xdr:from>
    <xdr:ext cx="762000" cy="259045"/>
    <xdr:sp macro="" textlink="">
      <xdr:nvSpPr>
        <xdr:cNvPr id="140" name="テキスト ボックス 139"/>
        <xdr:cNvSpPr txBox="1"/>
      </xdr:nvSpPr>
      <xdr:spPr>
        <a:xfrm>
          <a:off x="126238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19050</xdr:rowOff>
    </xdr:from>
    <xdr:to>
      <xdr:col>24</xdr:col>
      <xdr:colOff>82550</xdr:colOff>
      <xdr:row>15</xdr:row>
      <xdr:rowOff>120650</xdr:rowOff>
    </xdr:to>
    <xdr:sp macro="" textlink="">
      <xdr:nvSpPr>
        <xdr:cNvPr id="146" name="円/楕円 145"/>
        <xdr:cNvSpPr/>
      </xdr:nvSpPr>
      <xdr:spPr>
        <a:xfrm>
          <a:off x="164592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35577</xdr:rowOff>
    </xdr:from>
    <xdr:ext cx="762000" cy="259045"/>
    <xdr:sp macro="" textlink="">
      <xdr:nvSpPr>
        <xdr:cNvPr id="147" name="物件費該当値テキスト"/>
        <xdr:cNvSpPr txBox="1"/>
      </xdr:nvSpPr>
      <xdr:spPr>
        <a:xfrm>
          <a:off x="165989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0</xdr:rowOff>
    </xdr:from>
    <xdr:to>
      <xdr:col>22</xdr:col>
      <xdr:colOff>615950</xdr:colOff>
      <xdr:row>14</xdr:row>
      <xdr:rowOff>101600</xdr:rowOff>
    </xdr:to>
    <xdr:sp macro="" textlink="">
      <xdr:nvSpPr>
        <xdr:cNvPr id="148" name="円/楕円 147"/>
        <xdr:cNvSpPr/>
      </xdr:nvSpPr>
      <xdr:spPr>
        <a:xfrm>
          <a:off x="15621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111777</xdr:rowOff>
    </xdr:from>
    <xdr:ext cx="736600" cy="259045"/>
    <xdr:sp macro="" textlink="">
      <xdr:nvSpPr>
        <xdr:cNvPr id="149" name="テキスト ボックス 148"/>
        <xdr:cNvSpPr txBox="1"/>
      </xdr:nvSpPr>
      <xdr:spPr>
        <a:xfrm>
          <a:off x="15290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133350</xdr:rowOff>
    </xdr:from>
    <xdr:to>
      <xdr:col>21</xdr:col>
      <xdr:colOff>412750</xdr:colOff>
      <xdr:row>14</xdr:row>
      <xdr:rowOff>63500</xdr:rowOff>
    </xdr:to>
    <xdr:sp macro="" textlink="">
      <xdr:nvSpPr>
        <xdr:cNvPr id="150" name="円/楕円 149"/>
        <xdr:cNvSpPr/>
      </xdr:nvSpPr>
      <xdr:spPr>
        <a:xfrm>
          <a:off x="147320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73677</xdr:rowOff>
    </xdr:from>
    <xdr:ext cx="762000" cy="259045"/>
    <xdr:sp macro="" textlink="">
      <xdr:nvSpPr>
        <xdr:cNvPr id="151" name="テキスト ボックス 150"/>
        <xdr:cNvSpPr txBox="1"/>
      </xdr:nvSpPr>
      <xdr:spPr>
        <a:xfrm>
          <a:off x="14401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107950</xdr:rowOff>
    </xdr:from>
    <xdr:to>
      <xdr:col>20</xdr:col>
      <xdr:colOff>209550</xdr:colOff>
      <xdr:row>14</xdr:row>
      <xdr:rowOff>38100</xdr:rowOff>
    </xdr:to>
    <xdr:sp macro="" textlink="">
      <xdr:nvSpPr>
        <xdr:cNvPr id="152" name="円/楕円 151"/>
        <xdr:cNvSpPr/>
      </xdr:nvSpPr>
      <xdr:spPr>
        <a:xfrm>
          <a:off x="13843000" y="23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48277</xdr:rowOff>
    </xdr:from>
    <xdr:ext cx="762000" cy="259045"/>
    <xdr:sp macro="" textlink="">
      <xdr:nvSpPr>
        <xdr:cNvPr id="153" name="テキスト ボックス 152"/>
        <xdr:cNvSpPr txBox="1"/>
      </xdr:nvSpPr>
      <xdr:spPr>
        <a:xfrm>
          <a:off x="13512800" y="21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120650</xdr:rowOff>
    </xdr:from>
    <xdr:to>
      <xdr:col>19</xdr:col>
      <xdr:colOff>6350</xdr:colOff>
      <xdr:row>14</xdr:row>
      <xdr:rowOff>50800</xdr:rowOff>
    </xdr:to>
    <xdr:sp macro="" textlink="">
      <xdr:nvSpPr>
        <xdr:cNvPr id="154" name="円/楕円 153"/>
        <xdr:cNvSpPr/>
      </xdr:nvSpPr>
      <xdr:spPr>
        <a:xfrm>
          <a:off x="12954000" y="234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60977</xdr:rowOff>
    </xdr:from>
    <xdr:ext cx="762000" cy="259045"/>
    <xdr:sp macro="" textlink="">
      <xdr:nvSpPr>
        <xdr:cNvPr id="155" name="テキスト ボックス 154"/>
        <xdr:cNvSpPr txBox="1"/>
      </xdr:nvSpPr>
      <xdr:spPr>
        <a:xfrm>
          <a:off x="126238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0.5</a:t>
          </a:r>
          <a:r>
            <a:rPr kumimoji="1" lang="ja-JP" altLang="en-US" sz="1300">
              <a:latin typeface="ＭＳ Ｐゴシック"/>
            </a:rPr>
            <a:t>ポイント増の</a:t>
          </a:r>
          <a:r>
            <a:rPr kumimoji="1" lang="en-US" altLang="ja-JP" sz="1300">
              <a:latin typeface="ＭＳ Ｐゴシック"/>
            </a:rPr>
            <a:t>11.3</a:t>
          </a:r>
          <a:r>
            <a:rPr kumimoji="1" lang="ja-JP" altLang="en-US" sz="1300">
              <a:latin typeface="ＭＳ Ｐゴシック"/>
            </a:rPr>
            <a:t>％であるが，経常収支比率の類似団体平均値を下回っている状況である。</a:t>
          </a:r>
        </a:p>
        <a:p>
          <a:r>
            <a:rPr kumimoji="1" lang="ja-JP" altLang="en-US" sz="1300">
              <a:latin typeface="ＭＳ Ｐゴシック"/>
            </a:rPr>
            <a:t>　生活保護費についての伸びは鈍化しているものの，高齢化の進展により扶助費の上昇傾向が続いており，今後とも健全な財政運営の確保に努めていく。</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158750</xdr:rowOff>
    </xdr:from>
    <xdr:to>
      <xdr:col>7</xdr:col>
      <xdr:colOff>15875</xdr:colOff>
      <xdr:row>61</xdr:row>
      <xdr:rowOff>133350</xdr:rowOff>
    </xdr:to>
    <xdr:cxnSp macro="">
      <xdr:nvCxnSpPr>
        <xdr:cNvPr id="183" name="直線コネクタ 182"/>
        <xdr:cNvCxnSpPr/>
      </xdr:nvCxnSpPr>
      <xdr:spPr>
        <a:xfrm flipV="1">
          <a:off x="4826000" y="92456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105427</xdr:rowOff>
    </xdr:from>
    <xdr:ext cx="762000" cy="259045"/>
    <xdr:sp macro="" textlink="">
      <xdr:nvSpPr>
        <xdr:cNvPr id="184" name="扶助費最小値テキスト"/>
        <xdr:cNvSpPr txBox="1"/>
      </xdr:nvSpPr>
      <xdr:spPr>
        <a:xfrm>
          <a:off x="4914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a:t>
          </a:r>
          <a:endParaRPr kumimoji="1" lang="ja-JP" altLang="en-US" sz="1000" b="1">
            <a:latin typeface="ＭＳ Ｐゴシック"/>
          </a:endParaRPr>
        </a:p>
      </xdr:txBody>
    </xdr:sp>
    <xdr:clientData/>
  </xdr:oneCellAnchor>
  <xdr:twoCellAnchor>
    <xdr:from>
      <xdr:col>6</xdr:col>
      <xdr:colOff>612775</xdr:colOff>
      <xdr:row>61</xdr:row>
      <xdr:rowOff>133350</xdr:rowOff>
    </xdr:from>
    <xdr:to>
      <xdr:col>7</xdr:col>
      <xdr:colOff>104775</xdr:colOff>
      <xdr:row>61</xdr:row>
      <xdr:rowOff>133350</xdr:rowOff>
    </xdr:to>
    <xdr:cxnSp macro="">
      <xdr:nvCxnSpPr>
        <xdr:cNvPr id="185" name="直線コネクタ 184"/>
        <xdr:cNvCxnSpPr/>
      </xdr:nvCxnSpPr>
      <xdr:spPr>
        <a:xfrm>
          <a:off x="4737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73677</xdr:rowOff>
    </xdr:from>
    <xdr:ext cx="762000" cy="259045"/>
    <xdr:sp macro="" textlink="">
      <xdr:nvSpPr>
        <xdr:cNvPr id="186" name="扶助費最大値テキスト"/>
        <xdr:cNvSpPr txBox="1"/>
      </xdr:nvSpPr>
      <xdr:spPr>
        <a:xfrm>
          <a:off x="49149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53</xdr:row>
      <xdr:rowOff>158750</xdr:rowOff>
    </xdr:from>
    <xdr:to>
      <xdr:col>7</xdr:col>
      <xdr:colOff>104775</xdr:colOff>
      <xdr:row>53</xdr:row>
      <xdr:rowOff>158750</xdr:rowOff>
    </xdr:to>
    <xdr:cxnSp macro="">
      <xdr:nvCxnSpPr>
        <xdr:cNvPr id="187" name="直線コネクタ 186"/>
        <xdr:cNvCxnSpPr/>
      </xdr:nvCxnSpPr>
      <xdr:spPr>
        <a:xfrm>
          <a:off x="4737100" y="924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88900</xdr:rowOff>
    </xdr:from>
    <xdr:to>
      <xdr:col>7</xdr:col>
      <xdr:colOff>15875</xdr:colOff>
      <xdr:row>56</xdr:row>
      <xdr:rowOff>152400</xdr:rowOff>
    </xdr:to>
    <xdr:cxnSp macro="">
      <xdr:nvCxnSpPr>
        <xdr:cNvPr id="188" name="直線コネクタ 187"/>
        <xdr:cNvCxnSpPr/>
      </xdr:nvCxnSpPr>
      <xdr:spPr>
        <a:xfrm>
          <a:off x="3987800" y="96901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29227</xdr:rowOff>
    </xdr:from>
    <xdr:ext cx="762000" cy="259045"/>
    <xdr:sp macro="" textlink="">
      <xdr:nvSpPr>
        <xdr:cNvPr id="189" name="扶助費平均値テキスト"/>
        <xdr:cNvSpPr txBox="1"/>
      </xdr:nvSpPr>
      <xdr:spPr>
        <a:xfrm>
          <a:off x="4914900" y="980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57150</xdr:rowOff>
    </xdr:from>
    <xdr:to>
      <xdr:col>7</xdr:col>
      <xdr:colOff>66675</xdr:colOff>
      <xdr:row>57</xdr:row>
      <xdr:rowOff>158750</xdr:rowOff>
    </xdr:to>
    <xdr:sp macro="" textlink="">
      <xdr:nvSpPr>
        <xdr:cNvPr id="190" name="フローチャート : 判断 189"/>
        <xdr:cNvSpPr/>
      </xdr:nvSpPr>
      <xdr:spPr>
        <a:xfrm>
          <a:off x="47752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50800</xdr:rowOff>
    </xdr:from>
    <xdr:to>
      <xdr:col>5</xdr:col>
      <xdr:colOff>549275</xdr:colOff>
      <xdr:row>56</xdr:row>
      <xdr:rowOff>88900</xdr:rowOff>
    </xdr:to>
    <xdr:cxnSp macro="">
      <xdr:nvCxnSpPr>
        <xdr:cNvPr id="191" name="直線コネクタ 190"/>
        <xdr:cNvCxnSpPr/>
      </xdr:nvCxnSpPr>
      <xdr:spPr>
        <a:xfrm>
          <a:off x="3098800" y="9652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92" name="フローチャート : 判断 191"/>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193" name="テキスト ボックス 192"/>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0</xdr:rowOff>
    </xdr:from>
    <xdr:to>
      <xdr:col>4</xdr:col>
      <xdr:colOff>346075</xdr:colOff>
      <xdr:row>56</xdr:row>
      <xdr:rowOff>50800</xdr:rowOff>
    </xdr:to>
    <xdr:cxnSp macro="">
      <xdr:nvCxnSpPr>
        <xdr:cNvPr id="194" name="直線コネクタ 193"/>
        <xdr:cNvCxnSpPr/>
      </xdr:nvCxnSpPr>
      <xdr:spPr>
        <a:xfrm>
          <a:off x="2209800" y="9601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165100</xdr:rowOff>
    </xdr:from>
    <xdr:to>
      <xdr:col>4</xdr:col>
      <xdr:colOff>396875</xdr:colOff>
      <xdr:row>57</xdr:row>
      <xdr:rowOff>95250</xdr:rowOff>
    </xdr:to>
    <xdr:sp macro="" textlink="">
      <xdr:nvSpPr>
        <xdr:cNvPr id="195" name="フローチャート : 判断 194"/>
        <xdr:cNvSpPr/>
      </xdr:nvSpPr>
      <xdr:spPr>
        <a:xfrm>
          <a:off x="3048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80027</xdr:rowOff>
    </xdr:from>
    <xdr:ext cx="762000" cy="259045"/>
    <xdr:sp macro="" textlink="">
      <xdr:nvSpPr>
        <xdr:cNvPr id="196" name="テキスト ボックス 195"/>
        <xdr:cNvSpPr txBox="1"/>
      </xdr:nvSpPr>
      <xdr:spPr>
        <a:xfrm>
          <a:off x="27178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0</xdr:rowOff>
    </xdr:from>
    <xdr:to>
      <xdr:col>3</xdr:col>
      <xdr:colOff>142875</xdr:colOff>
      <xdr:row>56</xdr:row>
      <xdr:rowOff>165100</xdr:rowOff>
    </xdr:to>
    <xdr:cxnSp macro="">
      <xdr:nvCxnSpPr>
        <xdr:cNvPr id="197" name="直線コネクタ 196"/>
        <xdr:cNvCxnSpPr/>
      </xdr:nvCxnSpPr>
      <xdr:spPr>
        <a:xfrm flipV="1">
          <a:off x="1320800" y="96012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88900</xdr:rowOff>
    </xdr:from>
    <xdr:to>
      <xdr:col>3</xdr:col>
      <xdr:colOff>193675</xdr:colOff>
      <xdr:row>57</xdr:row>
      <xdr:rowOff>19050</xdr:rowOff>
    </xdr:to>
    <xdr:sp macro="" textlink="">
      <xdr:nvSpPr>
        <xdr:cNvPr id="198" name="フローチャート : 判断 197"/>
        <xdr:cNvSpPr/>
      </xdr:nvSpPr>
      <xdr:spPr>
        <a:xfrm>
          <a:off x="2159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3827</xdr:rowOff>
    </xdr:from>
    <xdr:ext cx="762000" cy="259045"/>
    <xdr:sp macro="" textlink="">
      <xdr:nvSpPr>
        <xdr:cNvPr id="199" name="テキスト ボックス 198"/>
        <xdr:cNvSpPr txBox="1"/>
      </xdr:nvSpPr>
      <xdr:spPr>
        <a:xfrm>
          <a:off x="1828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50800</xdr:rowOff>
    </xdr:from>
    <xdr:to>
      <xdr:col>1</xdr:col>
      <xdr:colOff>676275</xdr:colOff>
      <xdr:row>56</xdr:row>
      <xdr:rowOff>152400</xdr:rowOff>
    </xdr:to>
    <xdr:sp macro="" textlink="">
      <xdr:nvSpPr>
        <xdr:cNvPr id="200" name="フローチャート : 判断 199"/>
        <xdr:cNvSpPr/>
      </xdr:nvSpPr>
      <xdr:spPr>
        <a:xfrm>
          <a:off x="1270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01" name="テキスト ボックス 200"/>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101600</xdr:rowOff>
    </xdr:from>
    <xdr:to>
      <xdr:col>7</xdr:col>
      <xdr:colOff>66675</xdr:colOff>
      <xdr:row>57</xdr:row>
      <xdr:rowOff>31750</xdr:rowOff>
    </xdr:to>
    <xdr:sp macro="" textlink="">
      <xdr:nvSpPr>
        <xdr:cNvPr id="207" name="円/楕円 206"/>
        <xdr:cNvSpPr/>
      </xdr:nvSpPr>
      <xdr:spPr>
        <a:xfrm>
          <a:off x="47752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118127</xdr:rowOff>
    </xdr:from>
    <xdr:ext cx="762000" cy="259045"/>
    <xdr:sp macro="" textlink="">
      <xdr:nvSpPr>
        <xdr:cNvPr id="208" name="扶助費該当値テキスト"/>
        <xdr:cNvSpPr txBox="1"/>
      </xdr:nvSpPr>
      <xdr:spPr>
        <a:xfrm>
          <a:off x="49149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38100</xdr:rowOff>
    </xdr:from>
    <xdr:to>
      <xdr:col>5</xdr:col>
      <xdr:colOff>600075</xdr:colOff>
      <xdr:row>56</xdr:row>
      <xdr:rowOff>139700</xdr:rowOff>
    </xdr:to>
    <xdr:sp macro="" textlink="">
      <xdr:nvSpPr>
        <xdr:cNvPr id="209" name="円/楕円 208"/>
        <xdr:cNvSpPr/>
      </xdr:nvSpPr>
      <xdr:spPr>
        <a:xfrm>
          <a:off x="3937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210" name="テキスト ボックス 209"/>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0</xdr:rowOff>
    </xdr:from>
    <xdr:to>
      <xdr:col>4</xdr:col>
      <xdr:colOff>396875</xdr:colOff>
      <xdr:row>56</xdr:row>
      <xdr:rowOff>101600</xdr:rowOff>
    </xdr:to>
    <xdr:sp macro="" textlink="">
      <xdr:nvSpPr>
        <xdr:cNvPr id="211" name="円/楕円 210"/>
        <xdr:cNvSpPr/>
      </xdr:nvSpPr>
      <xdr:spPr>
        <a:xfrm>
          <a:off x="3048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111777</xdr:rowOff>
    </xdr:from>
    <xdr:ext cx="762000" cy="259045"/>
    <xdr:sp macro="" textlink="">
      <xdr:nvSpPr>
        <xdr:cNvPr id="212" name="テキスト ボックス 211"/>
        <xdr:cNvSpPr txBox="1"/>
      </xdr:nvSpPr>
      <xdr:spPr>
        <a:xfrm>
          <a:off x="2717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120650</xdr:rowOff>
    </xdr:from>
    <xdr:to>
      <xdr:col>3</xdr:col>
      <xdr:colOff>193675</xdr:colOff>
      <xdr:row>56</xdr:row>
      <xdr:rowOff>50800</xdr:rowOff>
    </xdr:to>
    <xdr:sp macro="" textlink="">
      <xdr:nvSpPr>
        <xdr:cNvPr id="213" name="円/楕円 212"/>
        <xdr:cNvSpPr/>
      </xdr:nvSpPr>
      <xdr:spPr>
        <a:xfrm>
          <a:off x="2159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60977</xdr:rowOff>
    </xdr:from>
    <xdr:ext cx="762000" cy="259045"/>
    <xdr:sp macro="" textlink="">
      <xdr:nvSpPr>
        <xdr:cNvPr id="214" name="テキスト ボックス 213"/>
        <xdr:cNvSpPr txBox="1"/>
      </xdr:nvSpPr>
      <xdr:spPr>
        <a:xfrm>
          <a:off x="1828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114300</xdr:rowOff>
    </xdr:from>
    <xdr:to>
      <xdr:col>1</xdr:col>
      <xdr:colOff>676275</xdr:colOff>
      <xdr:row>57</xdr:row>
      <xdr:rowOff>44450</xdr:rowOff>
    </xdr:to>
    <xdr:sp macro="" textlink="">
      <xdr:nvSpPr>
        <xdr:cNvPr id="215" name="円/楕円 214"/>
        <xdr:cNvSpPr/>
      </xdr:nvSpPr>
      <xdr:spPr>
        <a:xfrm>
          <a:off x="1270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29227</xdr:rowOff>
    </xdr:from>
    <xdr:ext cx="762000" cy="259045"/>
    <xdr:sp macro="" textlink="">
      <xdr:nvSpPr>
        <xdr:cNvPr id="216" name="テキスト ボックス 215"/>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公営企業等への繰出金が増加したが，維持補修費が減少したことから前年度と同ポイントの</a:t>
          </a:r>
          <a:r>
            <a:rPr kumimoji="1" lang="en-US" altLang="ja-JP" sz="1300">
              <a:latin typeface="ＭＳ Ｐゴシック"/>
            </a:rPr>
            <a:t>13.5</a:t>
          </a:r>
          <a:r>
            <a:rPr kumimoji="1" lang="ja-JP" altLang="en-US" sz="1300">
              <a:latin typeface="ＭＳ Ｐゴシック"/>
            </a:rPr>
            <a:t>％となっており，類似団体平均値を下回っている。</a:t>
          </a:r>
        </a:p>
        <a:p>
          <a:r>
            <a:rPr kumimoji="1" lang="ja-JP" altLang="en-US" sz="1300">
              <a:latin typeface="ＭＳ Ｐゴシック"/>
            </a:rPr>
            <a:t>　今後とも公営企業等への繰出金については，独立採算の原則に沿った健全化を進め，普通会計の負担額の減少に努める。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62</xdr:row>
      <xdr:rowOff>25400</xdr:rowOff>
    </xdr:to>
    <xdr:cxnSp macro="">
      <xdr:nvCxnSpPr>
        <xdr:cNvPr id="244" name="直線コネクタ 243"/>
        <xdr:cNvCxnSpPr/>
      </xdr:nvCxnSpPr>
      <xdr:spPr>
        <a:xfrm flipV="1">
          <a:off x="16510000" y="89789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168927</xdr:rowOff>
    </xdr:from>
    <xdr:ext cx="762000" cy="259045"/>
    <xdr:sp macro="" textlink="">
      <xdr:nvSpPr>
        <xdr:cNvPr id="245" name="その他最小値テキスト"/>
        <xdr:cNvSpPr txBox="1"/>
      </xdr:nvSpPr>
      <xdr:spPr>
        <a:xfrm>
          <a:off x="16598900" y="1062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62</xdr:row>
      <xdr:rowOff>25400</xdr:rowOff>
    </xdr:from>
    <xdr:to>
      <xdr:col>24</xdr:col>
      <xdr:colOff>120650</xdr:colOff>
      <xdr:row>62</xdr:row>
      <xdr:rowOff>25400</xdr:rowOff>
    </xdr:to>
    <xdr:cxnSp macro="">
      <xdr:nvCxnSpPr>
        <xdr:cNvPr id="246" name="直線コネクタ 245"/>
        <xdr:cNvCxnSpPr/>
      </xdr:nvCxnSpPr>
      <xdr:spPr>
        <a:xfrm>
          <a:off x="16421100" y="1065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47"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48" name="直線コネクタ 247"/>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50800</xdr:rowOff>
    </xdr:from>
    <xdr:to>
      <xdr:col>24</xdr:col>
      <xdr:colOff>31750</xdr:colOff>
      <xdr:row>56</xdr:row>
      <xdr:rowOff>50800</xdr:rowOff>
    </xdr:to>
    <xdr:cxnSp macro="">
      <xdr:nvCxnSpPr>
        <xdr:cNvPr id="249" name="直線コネクタ 248"/>
        <xdr:cNvCxnSpPr/>
      </xdr:nvCxnSpPr>
      <xdr:spPr>
        <a:xfrm>
          <a:off x="15671800" y="9652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10177</xdr:rowOff>
    </xdr:from>
    <xdr:ext cx="762000" cy="259045"/>
    <xdr:sp macro="" textlink="">
      <xdr:nvSpPr>
        <xdr:cNvPr id="250" name="その他平均値テキスト"/>
        <xdr:cNvSpPr txBox="1"/>
      </xdr:nvSpPr>
      <xdr:spPr>
        <a:xfrm>
          <a:off x="16598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51" name="フローチャート : 判断 250"/>
        <xdr:cNvSpPr/>
      </xdr:nvSpPr>
      <xdr:spPr>
        <a:xfrm>
          <a:off x="16459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12700</xdr:rowOff>
    </xdr:from>
    <xdr:to>
      <xdr:col>22</xdr:col>
      <xdr:colOff>565150</xdr:colOff>
      <xdr:row>56</xdr:row>
      <xdr:rowOff>50800</xdr:rowOff>
    </xdr:to>
    <xdr:cxnSp macro="">
      <xdr:nvCxnSpPr>
        <xdr:cNvPr id="252" name="直線コネクタ 251"/>
        <xdr:cNvCxnSpPr/>
      </xdr:nvCxnSpPr>
      <xdr:spPr>
        <a:xfrm>
          <a:off x="14782800" y="9613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158750</xdr:rowOff>
    </xdr:from>
    <xdr:to>
      <xdr:col>22</xdr:col>
      <xdr:colOff>615950</xdr:colOff>
      <xdr:row>56</xdr:row>
      <xdr:rowOff>88900</xdr:rowOff>
    </xdr:to>
    <xdr:sp macro="" textlink="">
      <xdr:nvSpPr>
        <xdr:cNvPr id="253" name="フローチャート : 判断 252"/>
        <xdr:cNvSpPr/>
      </xdr:nvSpPr>
      <xdr:spPr>
        <a:xfrm>
          <a:off x="15621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99077</xdr:rowOff>
    </xdr:from>
    <xdr:ext cx="736600" cy="259045"/>
    <xdr:sp macro="" textlink="">
      <xdr:nvSpPr>
        <xdr:cNvPr id="254" name="テキスト ボックス 253"/>
        <xdr:cNvSpPr txBox="1"/>
      </xdr:nvSpPr>
      <xdr:spPr>
        <a:xfrm>
          <a:off x="15290800" y="9357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133350</xdr:rowOff>
    </xdr:from>
    <xdr:to>
      <xdr:col>21</xdr:col>
      <xdr:colOff>361950</xdr:colOff>
      <xdr:row>56</xdr:row>
      <xdr:rowOff>12700</xdr:rowOff>
    </xdr:to>
    <xdr:cxnSp macro="">
      <xdr:nvCxnSpPr>
        <xdr:cNvPr id="255" name="直線コネクタ 254"/>
        <xdr:cNvCxnSpPr/>
      </xdr:nvCxnSpPr>
      <xdr:spPr>
        <a:xfrm>
          <a:off x="13893800" y="95631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99077</xdr:rowOff>
    </xdr:from>
    <xdr:ext cx="762000" cy="259045"/>
    <xdr:sp macro="" textlink="">
      <xdr:nvSpPr>
        <xdr:cNvPr id="257" name="テキスト ボックス 256"/>
        <xdr:cNvSpPr txBox="1"/>
      </xdr:nvSpPr>
      <xdr:spPr>
        <a:xfrm>
          <a:off x="14401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120650</xdr:rowOff>
    </xdr:from>
    <xdr:to>
      <xdr:col>20</xdr:col>
      <xdr:colOff>158750</xdr:colOff>
      <xdr:row>55</xdr:row>
      <xdr:rowOff>133350</xdr:rowOff>
    </xdr:to>
    <xdr:cxnSp macro="">
      <xdr:nvCxnSpPr>
        <xdr:cNvPr id="258" name="直線コネクタ 257"/>
        <xdr:cNvCxnSpPr/>
      </xdr:nvCxnSpPr>
      <xdr:spPr>
        <a:xfrm>
          <a:off x="13004800" y="9550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120650</xdr:rowOff>
    </xdr:from>
    <xdr:to>
      <xdr:col>20</xdr:col>
      <xdr:colOff>209550</xdr:colOff>
      <xdr:row>56</xdr:row>
      <xdr:rowOff>50800</xdr:rowOff>
    </xdr:to>
    <xdr:sp macro="" textlink="">
      <xdr:nvSpPr>
        <xdr:cNvPr id="259" name="フローチャート : 判断 258"/>
        <xdr:cNvSpPr/>
      </xdr:nvSpPr>
      <xdr:spPr>
        <a:xfrm>
          <a:off x="13843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35577</xdr:rowOff>
    </xdr:from>
    <xdr:ext cx="762000" cy="259045"/>
    <xdr:sp macro="" textlink="">
      <xdr:nvSpPr>
        <xdr:cNvPr id="260" name="テキスト ボックス 259"/>
        <xdr:cNvSpPr txBox="1"/>
      </xdr:nvSpPr>
      <xdr:spPr>
        <a:xfrm>
          <a:off x="13512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19050</xdr:rowOff>
    </xdr:from>
    <xdr:to>
      <xdr:col>19</xdr:col>
      <xdr:colOff>6350</xdr:colOff>
      <xdr:row>55</xdr:row>
      <xdr:rowOff>120650</xdr:rowOff>
    </xdr:to>
    <xdr:sp macro="" textlink="">
      <xdr:nvSpPr>
        <xdr:cNvPr id="261" name="フローチャート : 判断 260"/>
        <xdr:cNvSpPr/>
      </xdr:nvSpPr>
      <xdr:spPr>
        <a:xfrm>
          <a:off x="12954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130827</xdr:rowOff>
    </xdr:from>
    <xdr:ext cx="762000" cy="259045"/>
    <xdr:sp macro="" textlink="">
      <xdr:nvSpPr>
        <xdr:cNvPr id="262" name="テキスト ボックス 261"/>
        <xdr:cNvSpPr txBox="1"/>
      </xdr:nvSpPr>
      <xdr:spPr>
        <a:xfrm>
          <a:off x="12623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0</xdr:rowOff>
    </xdr:from>
    <xdr:to>
      <xdr:col>24</xdr:col>
      <xdr:colOff>82550</xdr:colOff>
      <xdr:row>56</xdr:row>
      <xdr:rowOff>101600</xdr:rowOff>
    </xdr:to>
    <xdr:sp macro="" textlink="">
      <xdr:nvSpPr>
        <xdr:cNvPr id="268" name="円/楕円 267"/>
        <xdr:cNvSpPr/>
      </xdr:nvSpPr>
      <xdr:spPr>
        <a:xfrm>
          <a:off x="16459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16527</xdr:rowOff>
    </xdr:from>
    <xdr:ext cx="762000" cy="259045"/>
    <xdr:sp macro="" textlink="">
      <xdr:nvSpPr>
        <xdr:cNvPr id="269" name="その他該当値テキスト"/>
        <xdr:cNvSpPr txBox="1"/>
      </xdr:nvSpPr>
      <xdr:spPr>
        <a:xfrm>
          <a:off x="165989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0</xdr:rowOff>
    </xdr:from>
    <xdr:to>
      <xdr:col>22</xdr:col>
      <xdr:colOff>615950</xdr:colOff>
      <xdr:row>56</xdr:row>
      <xdr:rowOff>101600</xdr:rowOff>
    </xdr:to>
    <xdr:sp macro="" textlink="">
      <xdr:nvSpPr>
        <xdr:cNvPr id="270" name="円/楕円 269"/>
        <xdr:cNvSpPr/>
      </xdr:nvSpPr>
      <xdr:spPr>
        <a:xfrm>
          <a:off x="15621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86377</xdr:rowOff>
    </xdr:from>
    <xdr:ext cx="736600" cy="259045"/>
    <xdr:sp macro="" textlink="">
      <xdr:nvSpPr>
        <xdr:cNvPr id="271" name="テキスト ボックス 270"/>
        <xdr:cNvSpPr txBox="1"/>
      </xdr:nvSpPr>
      <xdr:spPr>
        <a:xfrm>
          <a:off x="15290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133350</xdr:rowOff>
    </xdr:from>
    <xdr:to>
      <xdr:col>21</xdr:col>
      <xdr:colOff>412750</xdr:colOff>
      <xdr:row>56</xdr:row>
      <xdr:rowOff>63500</xdr:rowOff>
    </xdr:to>
    <xdr:sp macro="" textlink="">
      <xdr:nvSpPr>
        <xdr:cNvPr id="272" name="円/楕円 271"/>
        <xdr:cNvSpPr/>
      </xdr:nvSpPr>
      <xdr:spPr>
        <a:xfrm>
          <a:off x="14732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73677</xdr:rowOff>
    </xdr:from>
    <xdr:ext cx="762000" cy="259045"/>
    <xdr:sp macro="" textlink="">
      <xdr:nvSpPr>
        <xdr:cNvPr id="273" name="テキスト ボックス 272"/>
        <xdr:cNvSpPr txBox="1"/>
      </xdr:nvSpPr>
      <xdr:spPr>
        <a:xfrm>
          <a:off x="14401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82550</xdr:rowOff>
    </xdr:from>
    <xdr:to>
      <xdr:col>20</xdr:col>
      <xdr:colOff>209550</xdr:colOff>
      <xdr:row>56</xdr:row>
      <xdr:rowOff>12700</xdr:rowOff>
    </xdr:to>
    <xdr:sp macro="" textlink="">
      <xdr:nvSpPr>
        <xdr:cNvPr id="274" name="円/楕円 273"/>
        <xdr:cNvSpPr/>
      </xdr:nvSpPr>
      <xdr:spPr>
        <a:xfrm>
          <a:off x="13843000" y="951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22877</xdr:rowOff>
    </xdr:from>
    <xdr:ext cx="762000" cy="259045"/>
    <xdr:sp macro="" textlink="">
      <xdr:nvSpPr>
        <xdr:cNvPr id="275" name="テキスト ボックス 274"/>
        <xdr:cNvSpPr txBox="1"/>
      </xdr:nvSpPr>
      <xdr:spPr>
        <a:xfrm>
          <a:off x="13512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69850</xdr:rowOff>
    </xdr:from>
    <xdr:to>
      <xdr:col>19</xdr:col>
      <xdr:colOff>6350</xdr:colOff>
      <xdr:row>56</xdr:row>
      <xdr:rowOff>0</xdr:rowOff>
    </xdr:to>
    <xdr:sp macro="" textlink="">
      <xdr:nvSpPr>
        <xdr:cNvPr id="276" name="円/楕円 275"/>
        <xdr:cNvSpPr/>
      </xdr:nvSpPr>
      <xdr:spPr>
        <a:xfrm>
          <a:off x="12954000" y="949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156227</xdr:rowOff>
    </xdr:from>
    <xdr:ext cx="762000" cy="259045"/>
    <xdr:sp macro="" textlink="">
      <xdr:nvSpPr>
        <xdr:cNvPr id="277" name="テキスト ボックス 276"/>
        <xdr:cNvSpPr txBox="1"/>
      </xdr:nvSpPr>
      <xdr:spPr>
        <a:xfrm>
          <a:off x="12623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0.1</a:t>
          </a:r>
          <a:r>
            <a:rPr kumimoji="1" lang="ja-JP" altLang="en-US" sz="1300">
              <a:latin typeface="ＭＳ Ｐゴシック"/>
            </a:rPr>
            <a:t>ポイント減の</a:t>
          </a:r>
          <a:r>
            <a:rPr kumimoji="1" lang="en-US" altLang="ja-JP" sz="1300">
              <a:latin typeface="ＭＳ Ｐゴシック"/>
            </a:rPr>
            <a:t>5.9</a:t>
          </a:r>
          <a:r>
            <a:rPr kumimoji="1" lang="ja-JP" altLang="en-US" sz="1300">
              <a:latin typeface="ＭＳ Ｐゴシック"/>
            </a:rPr>
            <a:t>％で，類似団体平均値を下回っている。</a:t>
          </a:r>
        </a:p>
        <a:p>
          <a:r>
            <a:rPr kumimoji="1" lang="ja-JP" altLang="en-US" sz="1300">
              <a:latin typeface="ＭＳ Ｐゴシック"/>
            </a:rPr>
            <a:t>　今後とも負担金・補助金等の必要性を考慮しながら，補助費等の適正な執行に努め，抑制を図る。</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42</xdr:row>
      <xdr:rowOff>50800</xdr:rowOff>
    </xdr:to>
    <xdr:cxnSp macro="">
      <xdr:nvCxnSpPr>
        <xdr:cNvPr id="304" name="直線コネクタ 303"/>
        <xdr:cNvCxnSpPr/>
      </xdr:nvCxnSpPr>
      <xdr:spPr>
        <a:xfrm flipV="1">
          <a:off x="16510000" y="587248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22877</xdr:rowOff>
    </xdr:from>
    <xdr:ext cx="762000" cy="259045"/>
    <xdr:sp macro="" textlink="">
      <xdr:nvSpPr>
        <xdr:cNvPr id="305" name="補助費等最小値テキスト"/>
        <xdr:cNvSpPr txBox="1"/>
      </xdr:nvSpPr>
      <xdr:spPr>
        <a:xfrm>
          <a:off x="16598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a:t>
          </a:r>
          <a:endParaRPr kumimoji="1" lang="ja-JP" altLang="en-US" sz="1000" b="1">
            <a:latin typeface="ＭＳ Ｐゴシック"/>
          </a:endParaRPr>
        </a:p>
      </xdr:txBody>
    </xdr:sp>
    <xdr:clientData/>
  </xdr:oneCellAnchor>
  <xdr:twoCellAnchor>
    <xdr:from>
      <xdr:col>23</xdr:col>
      <xdr:colOff>628650</xdr:colOff>
      <xdr:row>42</xdr:row>
      <xdr:rowOff>50800</xdr:rowOff>
    </xdr:from>
    <xdr:to>
      <xdr:col>24</xdr:col>
      <xdr:colOff>120650</xdr:colOff>
      <xdr:row>42</xdr:row>
      <xdr:rowOff>50800</xdr:rowOff>
    </xdr:to>
    <xdr:cxnSp macro="">
      <xdr:nvCxnSpPr>
        <xdr:cNvPr id="306" name="直線コネクタ 305"/>
        <xdr:cNvCxnSpPr/>
      </xdr:nvCxnSpPr>
      <xdr:spPr>
        <a:xfrm>
          <a:off x="16421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7"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8" name="直線コネクタ 307"/>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100330</xdr:rowOff>
    </xdr:from>
    <xdr:to>
      <xdr:col>24</xdr:col>
      <xdr:colOff>31750</xdr:colOff>
      <xdr:row>35</xdr:row>
      <xdr:rowOff>107950</xdr:rowOff>
    </xdr:to>
    <xdr:cxnSp macro="">
      <xdr:nvCxnSpPr>
        <xdr:cNvPr id="309" name="直線コネクタ 308"/>
        <xdr:cNvCxnSpPr/>
      </xdr:nvCxnSpPr>
      <xdr:spPr>
        <a:xfrm flipV="1">
          <a:off x="15671800" y="61010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33037</xdr:rowOff>
    </xdr:from>
    <xdr:ext cx="762000" cy="259045"/>
    <xdr:sp macro="" textlink="">
      <xdr:nvSpPr>
        <xdr:cNvPr id="310" name="補助費等平均値テキスト"/>
        <xdr:cNvSpPr txBox="1"/>
      </xdr:nvSpPr>
      <xdr:spPr>
        <a:xfrm>
          <a:off x="16598900" y="6205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60960</xdr:rowOff>
    </xdr:from>
    <xdr:to>
      <xdr:col>24</xdr:col>
      <xdr:colOff>82550</xdr:colOff>
      <xdr:row>36</xdr:row>
      <xdr:rowOff>162560</xdr:rowOff>
    </xdr:to>
    <xdr:sp macro="" textlink="">
      <xdr:nvSpPr>
        <xdr:cNvPr id="311" name="フローチャート : 判断 310"/>
        <xdr:cNvSpPr/>
      </xdr:nvSpPr>
      <xdr:spPr>
        <a:xfrm>
          <a:off x="164592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107950</xdr:rowOff>
    </xdr:from>
    <xdr:to>
      <xdr:col>22</xdr:col>
      <xdr:colOff>565150</xdr:colOff>
      <xdr:row>35</xdr:row>
      <xdr:rowOff>107950</xdr:rowOff>
    </xdr:to>
    <xdr:cxnSp macro="">
      <xdr:nvCxnSpPr>
        <xdr:cNvPr id="312" name="直線コネクタ 311"/>
        <xdr:cNvCxnSpPr/>
      </xdr:nvCxnSpPr>
      <xdr:spPr>
        <a:xfrm>
          <a:off x="14782800" y="6108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76200</xdr:rowOff>
    </xdr:from>
    <xdr:to>
      <xdr:col>22</xdr:col>
      <xdr:colOff>615950</xdr:colOff>
      <xdr:row>37</xdr:row>
      <xdr:rowOff>6350</xdr:rowOff>
    </xdr:to>
    <xdr:sp macro="" textlink="">
      <xdr:nvSpPr>
        <xdr:cNvPr id="313" name="フローチャート : 判断 312"/>
        <xdr:cNvSpPr/>
      </xdr:nvSpPr>
      <xdr:spPr>
        <a:xfrm>
          <a:off x="15621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162577</xdr:rowOff>
    </xdr:from>
    <xdr:ext cx="736600" cy="259045"/>
    <xdr:sp macro="" textlink="">
      <xdr:nvSpPr>
        <xdr:cNvPr id="314" name="テキスト ボックス 313"/>
        <xdr:cNvSpPr txBox="1"/>
      </xdr:nvSpPr>
      <xdr:spPr>
        <a:xfrm>
          <a:off x="15290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107950</xdr:rowOff>
    </xdr:from>
    <xdr:to>
      <xdr:col>21</xdr:col>
      <xdr:colOff>361950</xdr:colOff>
      <xdr:row>35</xdr:row>
      <xdr:rowOff>123190</xdr:rowOff>
    </xdr:to>
    <xdr:cxnSp macro="">
      <xdr:nvCxnSpPr>
        <xdr:cNvPr id="315" name="直線コネクタ 314"/>
        <xdr:cNvCxnSpPr/>
      </xdr:nvCxnSpPr>
      <xdr:spPr>
        <a:xfrm flipV="1">
          <a:off x="13893800" y="61087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6" name="フローチャート : 判断 315"/>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17" name="テキスト ボックス 316"/>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123190</xdr:rowOff>
    </xdr:from>
    <xdr:to>
      <xdr:col>20</xdr:col>
      <xdr:colOff>158750</xdr:colOff>
      <xdr:row>35</xdr:row>
      <xdr:rowOff>123190</xdr:rowOff>
    </xdr:to>
    <xdr:cxnSp macro="">
      <xdr:nvCxnSpPr>
        <xdr:cNvPr id="318" name="直線コネクタ 317"/>
        <xdr:cNvCxnSpPr/>
      </xdr:nvCxnSpPr>
      <xdr:spPr>
        <a:xfrm>
          <a:off x="13004800" y="61239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9" name="フローチャート : 判断 318"/>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20" name="テキスト ボックス 319"/>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45720</xdr:rowOff>
    </xdr:from>
    <xdr:to>
      <xdr:col>19</xdr:col>
      <xdr:colOff>6350</xdr:colOff>
      <xdr:row>36</xdr:row>
      <xdr:rowOff>147320</xdr:rowOff>
    </xdr:to>
    <xdr:sp macro="" textlink="">
      <xdr:nvSpPr>
        <xdr:cNvPr id="321" name="フローチャート : 判断 320"/>
        <xdr:cNvSpPr/>
      </xdr:nvSpPr>
      <xdr:spPr>
        <a:xfrm>
          <a:off x="12954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132097</xdr:rowOff>
    </xdr:from>
    <xdr:ext cx="762000" cy="259045"/>
    <xdr:sp macro="" textlink="">
      <xdr:nvSpPr>
        <xdr:cNvPr id="322" name="テキスト ボックス 321"/>
        <xdr:cNvSpPr txBox="1"/>
      </xdr:nvSpPr>
      <xdr:spPr>
        <a:xfrm>
          <a:off x="12623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49530</xdr:rowOff>
    </xdr:from>
    <xdr:to>
      <xdr:col>24</xdr:col>
      <xdr:colOff>82550</xdr:colOff>
      <xdr:row>35</xdr:row>
      <xdr:rowOff>151130</xdr:rowOff>
    </xdr:to>
    <xdr:sp macro="" textlink="">
      <xdr:nvSpPr>
        <xdr:cNvPr id="328" name="円/楕円 327"/>
        <xdr:cNvSpPr/>
      </xdr:nvSpPr>
      <xdr:spPr>
        <a:xfrm>
          <a:off x="164592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66057</xdr:rowOff>
    </xdr:from>
    <xdr:ext cx="762000" cy="259045"/>
    <xdr:sp macro="" textlink="">
      <xdr:nvSpPr>
        <xdr:cNvPr id="329" name="補助費等該当値テキスト"/>
        <xdr:cNvSpPr txBox="1"/>
      </xdr:nvSpPr>
      <xdr:spPr>
        <a:xfrm>
          <a:off x="165989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57150</xdr:rowOff>
    </xdr:from>
    <xdr:to>
      <xdr:col>22</xdr:col>
      <xdr:colOff>615950</xdr:colOff>
      <xdr:row>35</xdr:row>
      <xdr:rowOff>158750</xdr:rowOff>
    </xdr:to>
    <xdr:sp macro="" textlink="">
      <xdr:nvSpPr>
        <xdr:cNvPr id="330" name="円/楕円 329"/>
        <xdr:cNvSpPr/>
      </xdr:nvSpPr>
      <xdr:spPr>
        <a:xfrm>
          <a:off x="15621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168927</xdr:rowOff>
    </xdr:from>
    <xdr:ext cx="736600" cy="259045"/>
    <xdr:sp macro="" textlink="">
      <xdr:nvSpPr>
        <xdr:cNvPr id="331" name="テキスト ボックス 330"/>
        <xdr:cNvSpPr txBox="1"/>
      </xdr:nvSpPr>
      <xdr:spPr>
        <a:xfrm>
          <a:off x="15290800" y="582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57150</xdr:rowOff>
    </xdr:from>
    <xdr:to>
      <xdr:col>21</xdr:col>
      <xdr:colOff>412750</xdr:colOff>
      <xdr:row>35</xdr:row>
      <xdr:rowOff>158750</xdr:rowOff>
    </xdr:to>
    <xdr:sp macro="" textlink="">
      <xdr:nvSpPr>
        <xdr:cNvPr id="332" name="円/楕円 331"/>
        <xdr:cNvSpPr/>
      </xdr:nvSpPr>
      <xdr:spPr>
        <a:xfrm>
          <a:off x="14732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168927</xdr:rowOff>
    </xdr:from>
    <xdr:ext cx="762000" cy="259045"/>
    <xdr:sp macro="" textlink="">
      <xdr:nvSpPr>
        <xdr:cNvPr id="333" name="テキスト ボックス 332"/>
        <xdr:cNvSpPr txBox="1"/>
      </xdr:nvSpPr>
      <xdr:spPr>
        <a:xfrm>
          <a:off x="14401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72390</xdr:rowOff>
    </xdr:from>
    <xdr:to>
      <xdr:col>20</xdr:col>
      <xdr:colOff>209550</xdr:colOff>
      <xdr:row>36</xdr:row>
      <xdr:rowOff>2540</xdr:rowOff>
    </xdr:to>
    <xdr:sp macro="" textlink="">
      <xdr:nvSpPr>
        <xdr:cNvPr id="334" name="円/楕円 333"/>
        <xdr:cNvSpPr/>
      </xdr:nvSpPr>
      <xdr:spPr>
        <a:xfrm>
          <a:off x="138430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12717</xdr:rowOff>
    </xdr:from>
    <xdr:ext cx="762000" cy="259045"/>
    <xdr:sp macro="" textlink="">
      <xdr:nvSpPr>
        <xdr:cNvPr id="335" name="テキスト ボックス 334"/>
        <xdr:cNvSpPr txBox="1"/>
      </xdr:nvSpPr>
      <xdr:spPr>
        <a:xfrm>
          <a:off x="135128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72390</xdr:rowOff>
    </xdr:from>
    <xdr:to>
      <xdr:col>19</xdr:col>
      <xdr:colOff>6350</xdr:colOff>
      <xdr:row>36</xdr:row>
      <xdr:rowOff>2540</xdr:rowOff>
    </xdr:to>
    <xdr:sp macro="" textlink="">
      <xdr:nvSpPr>
        <xdr:cNvPr id="336" name="円/楕円 335"/>
        <xdr:cNvSpPr/>
      </xdr:nvSpPr>
      <xdr:spPr>
        <a:xfrm>
          <a:off x="129540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12717</xdr:rowOff>
    </xdr:from>
    <xdr:ext cx="762000" cy="259045"/>
    <xdr:sp macro="" textlink="">
      <xdr:nvSpPr>
        <xdr:cNvPr id="337" name="テキスト ボックス 336"/>
        <xdr:cNvSpPr txBox="1"/>
      </xdr:nvSpPr>
      <xdr:spPr>
        <a:xfrm>
          <a:off x="126238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前年度と同ポイントの</a:t>
          </a:r>
          <a:r>
            <a:rPr kumimoji="1" lang="en-US" altLang="ja-JP" sz="1200">
              <a:latin typeface="ＭＳ Ｐゴシック"/>
            </a:rPr>
            <a:t>24.4</a:t>
          </a:r>
          <a:r>
            <a:rPr kumimoji="1" lang="ja-JP" altLang="en-US" sz="1200">
              <a:latin typeface="ＭＳ Ｐゴシック"/>
            </a:rPr>
            <a:t>％で，類似団体最大値にほぼ近い状況となっている。</a:t>
          </a:r>
        </a:p>
        <a:p>
          <a:r>
            <a:rPr kumimoji="1" lang="ja-JP" altLang="en-US" sz="1200">
              <a:latin typeface="ＭＳ Ｐゴシック"/>
            </a:rPr>
            <a:t>　これは，大型事業の集中や合併による地方債の引き継ぎなどにより市債元利償還金の歳出に占める割合が大きいことが原因と考えられる。</a:t>
          </a:r>
        </a:p>
        <a:p>
          <a:r>
            <a:rPr kumimoji="1" lang="ja-JP" altLang="en-US" sz="1200">
              <a:latin typeface="ＭＳ Ｐゴシック"/>
            </a:rPr>
            <a:t>　今後とも建設地方債の計画的活用により市債残高を抑制するとともに，市債を活用する場合は後年の財政負担を考慮し財政措置の高い有利な市債の活用を図る。</a:t>
          </a: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5842</xdr:rowOff>
    </xdr:from>
    <xdr:to>
      <xdr:col>7</xdr:col>
      <xdr:colOff>15875</xdr:colOff>
      <xdr:row>81</xdr:row>
      <xdr:rowOff>69850</xdr:rowOff>
    </xdr:to>
    <xdr:cxnSp macro="">
      <xdr:nvCxnSpPr>
        <xdr:cNvPr id="363" name="直線コネクタ 362"/>
        <xdr:cNvCxnSpPr/>
      </xdr:nvCxnSpPr>
      <xdr:spPr>
        <a:xfrm flipV="1">
          <a:off x="4826000" y="12521692"/>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41927</xdr:rowOff>
    </xdr:from>
    <xdr:ext cx="762000" cy="259045"/>
    <xdr:sp macro="" textlink="">
      <xdr:nvSpPr>
        <xdr:cNvPr id="364" name="公債費最小値テキスト"/>
        <xdr:cNvSpPr txBox="1"/>
      </xdr:nvSpPr>
      <xdr:spPr>
        <a:xfrm>
          <a:off x="4914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25.0</a:t>
          </a:r>
          <a:endParaRPr kumimoji="1" lang="ja-JP" altLang="en-US" sz="1000" b="1">
            <a:latin typeface="ＭＳ Ｐゴシック"/>
          </a:endParaRPr>
        </a:p>
      </xdr:txBody>
    </xdr:sp>
    <xdr:clientData/>
  </xdr:oneCellAnchor>
  <xdr:twoCellAnchor>
    <xdr:from>
      <xdr:col>6</xdr:col>
      <xdr:colOff>612775</xdr:colOff>
      <xdr:row>81</xdr:row>
      <xdr:rowOff>69850</xdr:rowOff>
    </xdr:from>
    <xdr:to>
      <xdr:col>7</xdr:col>
      <xdr:colOff>104775</xdr:colOff>
      <xdr:row>81</xdr:row>
      <xdr:rowOff>69850</xdr:rowOff>
    </xdr:to>
    <xdr:cxnSp macro="">
      <xdr:nvCxnSpPr>
        <xdr:cNvPr id="365" name="直線コネクタ 364"/>
        <xdr:cNvCxnSpPr/>
      </xdr:nvCxnSpPr>
      <xdr:spPr>
        <a:xfrm>
          <a:off x="4737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92219</xdr:rowOff>
    </xdr:from>
    <xdr:ext cx="762000" cy="259045"/>
    <xdr:sp macro="" textlink="">
      <xdr:nvSpPr>
        <xdr:cNvPr id="366" name="公債費最大値テキスト"/>
        <xdr:cNvSpPr txBox="1"/>
      </xdr:nvSpPr>
      <xdr:spPr>
        <a:xfrm>
          <a:off x="4914900" y="12265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73</xdr:row>
      <xdr:rowOff>5842</xdr:rowOff>
    </xdr:from>
    <xdr:to>
      <xdr:col>7</xdr:col>
      <xdr:colOff>104775</xdr:colOff>
      <xdr:row>73</xdr:row>
      <xdr:rowOff>5842</xdr:rowOff>
    </xdr:to>
    <xdr:cxnSp macro="">
      <xdr:nvCxnSpPr>
        <xdr:cNvPr id="367" name="直線コネクタ 366"/>
        <xdr:cNvCxnSpPr/>
      </xdr:nvCxnSpPr>
      <xdr:spPr>
        <a:xfrm>
          <a:off x="4737100" y="12521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81</xdr:row>
      <xdr:rowOff>14987</xdr:rowOff>
    </xdr:from>
    <xdr:to>
      <xdr:col>7</xdr:col>
      <xdr:colOff>15875</xdr:colOff>
      <xdr:row>81</xdr:row>
      <xdr:rowOff>14987</xdr:rowOff>
    </xdr:to>
    <xdr:cxnSp macro="">
      <xdr:nvCxnSpPr>
        <xdr:cNvPr id="368" name="直線コネクタ 367"/>
        <xdr:cNvCxnSpPr/>
      </xdr:nvCxnSpPr>
      <xdr:spPr>
        <a:xfrm>
          <a:off x="3987800" y="1390243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106442</xdr:rowOff>
    </xdr:from>
    <xdr:ext cx="762000" cy="259045"/>
    <xdr:sp macro="" textlink="">
      <xdr:nvSpPr>
        <xdr:cNvPr id="369" name="公債費平均値テキスト"/>
        <xdr:cNvSpPr txBox="1"/>
      </xdr:nvSpPr>
      <xdr:spPr>
        <a:xfrm>
          <a:off x="4914900" y="129651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89915</xdr:rowOff>
    </xdr:from>
    <xdr:to>
      <xdr:col>7</xdr:col>
      <xdr:colOff>66675</xdr:colOff>
      <xdr:row>77</xdr:row>
      <xdr:rowOff>20065</xdr:rowOff>
    </xdr:to>
    <xdr:sp macro="" textlink="">
      <xdr:nvSpPr>
        <xdr:cNvPr id="370" name="フローチャート : 判断 369"/>
        <xdr:cNvSpPr/>
      </xdr:nvSpPr>
      <xdr:spPr>
        <a:xfrm>
          <a:off x="47752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81</xdr:row>
      <xdr:rowOff>14987</xdr:rowOff>
    </xdr:from>
    <xdr:to>
      <xdr:col>5</xdr:col>
      <xdr:colOff>549275</xdr:colOff>
      <xdr:row>81</xdr:row>
      <xdr:rowOff>14987</xdr:rowOff>
    </xdr:to>
    <xdr:cxnSp macro="">
      <xdr:nvCxnSpPr>
        <xdr:cNvPr id="371" name="直線コネクタ 370"/>
        <xdr:cNvCxnSpPr/>
      </xdr:nvCxnSpPr>
      <xdr:spPr>
        <a:xfrm>
          <a:off x="3098800" y="1390243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117348</xdr:rowOff>
    </xdr:from>
    <xdr:to>
      <xdr:col>5</xdr:col>
      <xdr:colOff>600075</xdr:colOff>
      <xdr:row>77</xdr:row>
      <xdr:rowOff>47498</xdr:rowOff>
    </xdr:to>
    <xdr:sp macro="" textlink="">
      <xdr:nvSpPr>
        <xdr:cNvPr id="372" name="フローチャート : 判断 371"/>
        <xdr:cNvSpPr/>
      </xdr:nvSpPr>
      <xdr:spPr>
        <a:xfrm>
          <a:off x="3937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57675</xdr:rowOff>
    </xdr:from>
    <xdr:ext cx="736600" cy="259045"/>
    <xdr:sp macro="" textlink="">
      <xdr:nvSpPr>
        <xdr:cNvPr id="373" name="テキスト ボックス 372"/>
        <xdr:cNvSpPr txBox="1"/>
      </xdr:nvSpPr>
      <xdr:spPr>
        <a:xfrm>
          <a:off x="3606800" y="12916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58420</xdr:rowOff>
    </xdr:from>
    <xdr:to>
      <xdr:col>4</xdr:col>
      <xdr:colOff>346075</xdr:colOff>
      <xdr:row>81</xdr:row>
      <xdr:rowOff>14987</xdr:rowOff>
    </xdr:to>
    <xdr:cxnSp macro="">
      <xdr:nvCxnSpPr>
        <xdr:cNvPr id="374" name="直線コネクタ 373"/>
        <xdr:cNvCxnSpPr/>
      </xdr:nvCxnSpPr>
      <xdr:spPr>
        <a:xfrm>
          <a:off x="2209800" y="13774420"/>
          <a:ext cx="8890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135637</xdr:rowOff>
    </xdr:from>
    <xdr:to>
      <xdr:col>4</xdr:col>
      <xdr:colOff>396875</xdr:colOff>
      <xdr:row>77</xdr:row>
      <xdr:rowOff>65787</xdr:rowOff>
    </xdr:to>
    <xdr:sp macro="" textlink="">
      <xdr:nvSpPr>
        <xdr:cNvPr id="375" name="フローチャート : 判断 374"/>
        <xdr:cNvSpPr/>
      </xdr:nvSpPr>
      <xdr:spPr>
        <a:xfrm>
          <a:off x="30480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75963</xdr:rowOff>
    </xdr:from>
    <xdr:ext cx="762000" cy="259045"/>
    <xdr:sp macro="" textlink="">
      <xdr:nvSpPr>
        <xdr:cNvPr id="376" name="テキスト ボックス 375"/>
        <xdr:cNvSpPr txBox="1"/>
      </xdr:nvSpPr>
      <xdr:spPr>
        <a:xfrm>
          <a:off x="2717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58420</xdr:rowOff>
    </xdr:from>
    <xdr:to>
      <xdr:col>3</xdr:col>
      <xdr:colOff>142875</xdr:colOff>
      <xdr:row>80</xdr:row>
      <xdr:rowOff>76708</xdr:rowOff>
    </xdr:to>
    <xdr:cxnSp macro="">
      <xdr:nvCxnSpPr>
        <xdr:cNvPr id="377" name="直線コネクタ 376"/>
        <xdr:cNvCxnSpPr/>
      </xdr:nvCxnSpPr>
      <xdr:spPr>
        <a:xfrm flipV="1">
          <a:off x="1320800" y="137744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126492</xdr:rowOff>
    </xdr:from>
    <xdr:to>
      <xdr:col>3</xdr:col>
      <xdr:colOff>193675</xdr:colOff>
      <xdr:row>77</xdr:row>
      <xdr:rowOff>56642</xdr:rowOff>
    </xdr:to>
    <xdr:sp macro="" textlink="">
      <xdr:nvSpPr>
        <xdr:cNvPr id="378" name="フローチャート : 判断 377"/>
        <xdr:cNvSpPr/>
      </xdr:nvSpPr>
      <xdr:spPr>
        <a:xfrm>
          <a:off x="2159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79" name="テキスト ボックス 378"/>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126492</xdr:rowOff>
    </xdr:from>
    <xdr:to>
      <xdr:col>1</xdr:col>
      <xdr:colOff>676275</xdr:colOff>
      <xdr:row>77</xdr:row>
      <xdr:rowOff>56642</xdr:rowOff>
    </xdr:to>
    <xdr:sp macro="" textlink="">
      <xdr:nvSpPr>
        <xdr:cNvPr id="380" name="フローチャート : 判断 379"/>
        <xdr:cNvSpPr/>
      </xdr:nvSpPr>
      <xdr:spPr>
        <a:xfrm>
          <a:off x="1270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66819</xdr:rowOff>
    </xdr:from>
    <xdr:ext cx="762000" cy="259045"/>
    <xdr:sp macro="" textlink="">
      <xdr:nvSpPr>
        <xdr:cNvPr id="381" name="テキスト ボックス 380"/>
        <xdr:cNvSpPr txBox="1"/>
      </xdr:nvSpPr>
      <xdr:spPr>
        <a:xfrm>
          <a:off x="939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80</xdr:row>
      <xdr:rowOff>135637</xdr:rowOff>
    </xdr:from>
    <xdr:to>
      <xdr:col>7</xdr:col>
      <xdr:colOff>66675</xdr:colOff>
      <xdr:row>81</xdr:row>
      <xdr:rowOff>65787</xdr:rowOff>
    </xdr:to>
    <xdr:sp macro="" textlink="">
      <xdr:nvSpPr>
        <xdr:cNvPr id="387" name="円/楕円 386"/>
        <xdr:cNvSpPr/>
      </xdr:nvSpPr>
      <xdr:spPr>
        <a:xfrm>
          <a:off x="4775200" y="1385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80</xdr:row>
      <xdr:rowOff>44214</xdr:rowOff>
    </xdr:from>
    <xdr:ext cx="762000" cy="259045"/>
    <xdr:sp macro="" textlink="">
      <xdr:nvSpPr>
        <xdr:cNvPr id="388" name="公債費該当値テキスト"/>
        <xdr:cNvSpPr txBox="1"/>
      </xdr:nvSpPr>
      <xdr:spPr>
        <a:xfrm>
          <a:off x="4914900" y="13760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135637</xdr:rowOff>
    </xdr:from>
    <xdr:to>
      <xdr:col>5</xdr:col>
      <xdr:colOff>600075</xdr:colOff>
      <xdr:row>81</xdr:row>
      <xdr:rowOff>65787</xdr:rowOff>
    </xdr:to>
    <xdr:sp macro="" textlink="">
      <xdr:nvSpPr>
        <xdr:cNvPr id="389" name="円/楕円 388"/>
        <xdr:cNvSpPr/>
      </xdr:nvSpPr>
      <xdr:spPr>
        <a:xfrm>
          <a:off x="3937000" y="1385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50564</xdr:rowOff>
    </xdr:from>
    <xdr:ext cx="736600" cy="259045"/>
    <xdr:sp macro="" textlink="">
      <xdr:nvSpPr>
        <xdr:cNvPr id="390" name="テキスト ボックス 389"/>
        <xdr:cNvSpPr txBox="1"/>
      </xdr:nvSpPr>
      <xdr:spPr>
        <a:xfrm>
          <a:off x="3606800" y="139380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135637</xdr:rowOff>
    </xdr:from>
    <xdr:to>
      <xdr:col>4</xdr:col>
      <xdr:colOff>396875</xdr:colOff>
      <xdr:row>81</xdr:row>
      <xdr:rowOff>65787</xdr:rowOff>
    </xdr:to>
    <xdr:sp macro="" textlink="">
      <xdr:nvSpPr>
        <xdr:cNvPr id="391" name="円/楕円 390"/>
        <xdr:cNvSpPr/>
      </xdr:nvSpPr>
      <xdr:spPr>
        <a:xfrm>
          <a:off x="3048000" y="1385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50564</xdr:rowOff>
    </xdr:from>
    <xdr:ext cx="762000" cy="259045"/>
    <xdr:sp macro="" textlink="">
      <xdr:nvSpPr>
        <xdr:cNvPr id="392" name="テキスト ボックス 391"/>
        <xdr:cNvSpPr txBox="1"/>
      </xdr:nvSpPr>
      <xdr:spPr>
        <a:xfrm>
          <a:off x="2717800" y="13938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7620</xdr:rowOff>
    </xdr:from>
    <xdr:to>
      <xdr:col>3</xdr:col>
      <xdr:colOff>193675</xdr:colOff>
      <xdr:row>80</xdr:row>
      <xdr:rowOff>109220</xdr:rowOff>
    </xdr:to>
    <xdr:sp macro="" textlink="">
      <xdr:nvSpPr>
        <xdr:cNvPr id="393" name="円/楕円 392"/>
        <xdr:cNvSpPr/>
      </xdr:nvSpPr>
      <xdr:spPr>
        <a:xfrm>
          <a:off x="2159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93997</xdr:rowOff>
    </xdr:from>
    <xdr:ext cx="762000" cy="259045"/>
    <xdr:sp macro="" textlink="">
      <xdr:nvSpPr>
        <xdr:cNvPr id="394" name="テキスト ボックス 393"/>
        <xdr:cNvSpPr txBox="1"/>
      </xdr:nvSpPr>
      <xdr:spPr>
        <a:xfrm>
          <a:off x="1828800" y="1380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25908</xdr:rowOff>
    </xdr:from>
    <xdr:to>
      <xdr:col>1</xdr:col>
      <xdr:colOff>676275</xdr:colOff>
      <xdr:row>80</xdr:row>
      <xdr:rowOff>127508</xdr:rowOff>
    </xdr:to>
    <xdr:sp macro="" textlink="">
      <xdr:nvSpPr>
        <xdr:cNvPr id="395" name="円/楕円 394"/>
        <xdr:cNvSpPr/>
      </xdr:nvSpPr>
      <xdr:spPr>
        <a:xfrm>
          <a:off x="1270000" y="1374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112285</xdr:rowOff>
    </xdr:from>
    <xdr:ext cx="762000" cy="259045"/>
    <xdr:sp macro="" textlink="">
      <xdr:nvSpPr>
        <xdr:cNvPr id="396" name="テキスト ボックス 395"/>
        <xdr:cNvSpPr txBox="1"/>
      </xdr:nvSpPr>
      <xdr:spPr>
        <a:xfrm>
          <a:off x="939800" y="1382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2.0</a:t>
          </a:r>
          <a:r>
            <a:rPr kumimoji="1" lang="ja-JP" altLang="en-US" sz="1300">
              <a:latin typeface="ＭＳ Ｐゴシック"/>
            </a:rPr>
            <a:t>ポイント増の</a:t>
          </a:r>
          <a:r>
            <a:rPr kumimoji="1" lang="en-US" altLang="ja-JP" sz="1300">
              <a:latin typeface="ＭＳ Ｐゴシック"/>
            </a:rPr>
            <a:t>72.3</a:t>
          </a:r>
          <a:r>
            <a:rPr kumimoji="1" lang="ja-JP" altLang="en-US" sz="1300">
              <a:latin typeface="ＭＳ Ｐゴシック"/>
            </a:rPr>
            <a:t>％で，類似団体平均値を下回っている。</a:t>
          </a:r>
        </a:p>
        <a:p>
          <a:r>
            <a:rPr kumimoji="1" lang="ja-JP" altLang="en-US" sz="1300">
              <a:latin typeface="ＭＳ Ｐゴシック"/>
            </a:rPr>
            <a:t>　今後とも人件費をはじめとした経費の抑制に努め，簡素で効率的な「小さな市役所」の実現に向け取り組んでいく。</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131572</xdr:rowOff>
    </xdr:from>
    <xdr:to>
      <xdr:col>24</xdr:col>
      <xdr:colOff>31750</xdr:colOff>
      <xdr:row>80</xdr:row>
      <xdr:rowOff>94996</xdr:rowOff>
    </xdr:to>
    <xdr:cxnSp macro="">
      <xdr:nvCxnSpPr>
        <xdr:cNvPr id="422" name="直線コネクタ 421"/>
        <xdr:cNvCxnSpPr/>
      </xdr:nvCxnSpPr>
      <xdr:spPr>
        <a:xfrm flipV="1">
          <a:off x="16510000" y="12818872"/>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67073</xdr:rowOff>
    </xdr:from>
    <xdr:ext cx="762000" cy="259045"/>
    <xdr:sp macro="" textlink="">
      <xdr:nvSpPr>
        <xdr:cNvPr id="423" name="公債費以外最小値テキスト"/>
        <xdr:cNvSpPr txBox="1"/>
      </xdr:nvSpPr>
      <xdr:spPr>
        <a:xfrm>
          <a:off x="16598900" y="1378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23</xdr:col>
      <xdr:colOff>628650</xdr:colOff>
      <xdr:row>80</xdr:row>
      <xdr:rowOff>94996</xdr:rowOff>
    </xdr:from>
    <xdr:to>
      <xdr:col>24</xdr:col>
      <xdr:colOff>120650</xdr:colOff>
      <xdr:row>80</xdr:row>
      <xdr:rowOff>94996</xdr:rowOff>
    </xdr:to>
    <xdr:cxnSp macro="">
      <xdr:nvCxnSpPr>
        <xdr:cNvPr id="424" name="直線コネクタ 423"/>
        <xdr:cNvCxnSpPr/>
      </xdr:nvCxnSpPr>
      <xdr:spPr>
        <a:xfrm>
          <a:off x="16421100" y="13810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46499</xdr:rowOff>
    </xdr:from>
    <xdr:ext cx="762000" cy="259045"/>
    <xdr:sp macro="" textlink="">
      <xdr:nvSpPr>
        <xdr:cNvPr id="425" name="公債費以外最大値テキスト"/>
        <xdr:cNvSpPr txBox="1"/>
      </xdr:nvSpPr>
      <xdr:spPr>
        <a:xfrm>
          <a:off x="16598900" y="1256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65.1</a:t>
          </a:r>
          <a:endParaRPr kumimoji="1" lang="ja-JP" altLang="en-US" sz="1000" b="1">
            <a:latin typeface="ＭＳ Ｐゴシック"/>
          </a:endParaRPr>
        </a:p>
      </xdr:txBody>
    </xdr:sp>
    <xdr:clientData/>
  </xdr:oneCellAnchor>
  <xdr:twoCellAnchor>
    <xdr:from>
      <xdr:col>23</xdr:col>
      <xdr:colOff>628650</xdr:colOff>
      <xdr:row>74</xdr:row>
      <xdr:rowOff>131572</xdr:rowOff>
    </xdr:from>
    <xdr:to>
      <xdr:col>24</xdr:col>
      <xdr:colOff>120650</xdr:colOff>
      <xdr:row>74</xdr:row>
      <xdr:rowOff>131572</xdr:rowOff>
    </xdr:to>
    <xdr:cxnSp macro="">
      <xdr:nvCxnSpPr>
        <xdr:cNvPr id="426" name="直線コネクタ 425"/>
        <xdr:cNvCxnSpPr/>
      </xdr:nvCxnSpPr>
      <xdr:spPr>
        <a:xfrm>
          <a:off x="16421100" y="12818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26415</xdr:rowOff>
    </xdr:from>
    <xdr:to>
      <xdr:col>24</xdr:col>
      <xdr:colOff>31750</xdr:colOff>
      <xdr:row>76</xdr:row>
      <xdr:rowOff>117856</xdr:rowOff>
    </xdr:to>
    <xdr:cxnSp macro="">
      <xdr:nvCxnSpPr>
        <xdr:cNvPr id="427" name="直線コネクタ 426"/>
        <xdr:cNvCxnSpPr/>
      </xdr:nvCxnSpPr>
      <xdr:spPr>
        <a:xfrm>
          <a:off x="15671800" y="13056615"/>
          <a:ext cx="8382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158005</xdr:rowOff>
    </xdr:from>
    <xdr:ext cx="762000" cy="259045"/>
    <xdr:sp macro="" textlink="">
      <xdr:nvSpPr>
        <xdr:cNvPr id="428" name="公債費以外平均値テキスト"/>
        <xdr:cNvSpPr txBox="1"/>
      </xdr:nvSpPr>
      <xdr:spPr>
        <a:xfrm>
          <a:off x="16598900" y="13188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14478</xdr:rowOff>
    </xdr:from>
    <xdr:to>
      <xdr:col>24</xdr:col>
      <xdr:colOff>82550</xdr:colOff>
      <xdr:row>77</xdr:row>
      <xdr:rowOff>116078</xdr:rowOff>
    </xdr:to>
    <xdr:sp macro="" textlink="">
      <xdr:nvSpPr>
        <xdr:cNvPr id="429" name="フローチャート : 判断 428"/>
        <xdr:cNvSpPr/>
      </xdr:nvSpPr>
      <xdr:spPr>
        <a:xfrm>
          <a:off x="164592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26415</xdr:rowOff>
    </xdr:from>
    <xdr:to>
      <xdr:col>22</xdr:col>
      <xdr:colOff>565150</xdr:colOff>
      <xdr:row>76</xdr:row>
      <xdr:rowOff>53848</xdr:rowOff>
    </xdr:to>
    <xdr:cxnSp macro="">
      <xdr:nvCxnSpPr>
        <xdr:cNvPr id="430" name="直線コネクタ 429"/>
        <xdr:cNvCxnSpPr/>
      </xdr:nvCxnSpPr>
      <xdr:spPr>
        <a:xfrm flipV="1">
          <a:off x="14782800" y="13056615"/>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131063</xdr:rowOff>
    </xdr:from>
    <xdr:to>
      <xdr:col>22</xdr:col>
      <xdr:colOff>615950</xdr:colOff>
      <xdr:row>77</xdr:row>
      <xdr:rowOff>61213</xdr:rowOff>
    </xdr:to>
    <xdr:sp macro="" textlink="">
      <xdr:nvSpPr>
        <xdr:cNvPr id="431" name="フローチャート : 判断 430"/>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45990</xdr:rowOff>
    </xdr:from>
    <xdr:ext cx="736600" cy="259045"/>
    <xdr:sp macro="" textlink="">
      <xdr:nvSpPr>
        <xdr:cNvPr id="432" name="テキスト ボックス 431"/>
        <xdr:cNvSpPr txBox="1"/>
      </xdr:nvSpPr>
      <xdr:spPr>
        <a:xfrm>
          <a:off x="15290800" y="1324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30987</xdr:rowOff>
    </xdr:from>
    <xdr:to>
      <xdr:col>21</xdr:col>
      <xdr:colOff>361950</xdr:colOff>
      <xdr:row>76</xdr:row>
      <xdr:rowOff>53848</xdr:rowOff>
    </xdr:to>
    <xdr:cxnSp macro="">
      <xdr:nvCxnSpPr>
        <xdr:cNvPr id="433" name="直線コネクタ 432"/>
        <xdr:cNvCxnSpPr/>
      </xdr:nvCxnSpPr>
      <xdr:spPr>
        <a:xfrm>
          <a:off x="13893800" y="13061187"/>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4" name="フローチャート : 判断 433"/>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41419</xdr:rowOff>
    </xdr:from>
    <xdr:ext cx="762000" cy="259045"/>
    <xdr:sp macro="" textlink="">
      <xdr:nvSpPr>
        <xdr:cNvPr id="435" name="テキスト ボックス 434"/>
        <xdr:cNvSpPr txBox="1"/>
      </xdr:nvSpPr>
      <xdr:spPr>
        <a:xfrm>
          <a:off x="14401800" y="1324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30987</xdr:rowOff>
    </xdr:from>
    <xdr:to>
      <xdr:col>20</xdr:col>
      <xdr:colOff>158750</xdr:colOff>
      <xdr:row>76</xdr:row>
      <xdr:rowOff>136144</xdr:rowOff>
    </xdr:to>
    <xdr:cxnSp macro="">
      <xdr:nvCxnSpPr>
        <xdr:cNvPr id="436" name="直線コネクタ 435"/>
        <xdr:cNvCxnSpPr/>
      </xdr:nvCxnSpPr>
      <xdr:spPr>
        <a:xfrm flipV="1">
          <a:off x="13004800" y="13061187"/>
          <a:ext cx="889000" cy="10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117348</xdr:rowOff>
    </xdr:from>
    <xdr:to>
      <xdr:col>20</xdr:col>
      <xdr:colOff>209550</xdr:colOff>
      <xdr:row>77</xdr:row>
      <xdr:rowOff>47498</xdr:rowOff>
    </xdr:to>
    <xdr:sp macro="" textlink="">
      <xdr:nvSpPr>
        <xdr:cNvPr id="437" name="フローチャート : 判断 436"/>
        <xdr:cNvSpPr/>
      </xdr:nvSpPr>
      <xdr:spPr>
        <a:xfrm>
          <a:off x="13843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32275</xdr:rowOff>
    </xdr:from>
    <xdr:ext cx="762000" cy="259045"/>
    <xdr:sp macro="" textlink="">
      <xdr:nvSpPr>
        <xdr:cNvPr id="438" name="テキスト ボックス 437"/>
        <xdr:cNvSpPr txBox="1"/>
      </xdr:nvSpPr>
      <xdr:spPr>
        <a:xfrm>
          <a:off x="13512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62485</xdr:rowOff>
    </xdr:from>
    <xdr:to>
      <xdr:col>19</xdr:col>
      <xdr:colOff>6350</xdr:colOff>
      <xdr:row>76</xdr:row>
      <xdr:rowOff>164085</xdr:rowOff>
    </xdr:to>
    <xdr:sp macro="" textlink="">
      <xdr:nvSpPr>
        <xdr:cNvPr id="439" name="フローチャート : 判断 438"/>
        <xdr:cNvSpPr/>
      </xdr:nvSpPr>
      <xdr:spPr>
        <a:xfrm>
          <a:off x="12954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2811</xdr:rowOff>
    </xdr:from>
    <xdr:ext cx="762000" cy="259045"/>
    <xdr:sp macro="" textlink="">
      <xdr:nvSpPr>
        <xdr:cNvPr id="440" name="テキスト ボックス 439"/>
        <xdr:cNvSpPr txBox="1"/>
      </xdr:nvSpPr>
      <xdr:spPr>
        <a:xfrm>
          <a:off x="12623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67056</xdr:rowOff>
    </xdr:from>
    <xdr:to>
      <xdr:col>24</xdr:col>
      <xdr:colOff>82550</xdr:colOff>
      <xdr:row>76</xdr:row>
      <xdr:rowOff>168656</xdr:rowOff>
    </xdr:to>
    <xdr:sp macro="" textlink="">
      <xdr:nvSpPr>
        <xdr:cNvPr id="446" name="円/楕円 445"/>
        <xdr:cNvSpPr/>
      </xdr:nvSpPr>
      <xdr:spPr>
        <a:xfrm>
          <a:off x="164592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83583</xdr:rowOff>
    </xdr:from>
    <xdr:ext cx="762000" cy="259045"/>
    <xdr:sp macro="" textlink="">
      <xdr:nvSpPr>
        <xdr:cNvPr id="447" name="公債費以外該当値テキスト"/>
        <xdr:cNvSpPr txBox="1"/>
      </xdr:nvSpPr>
      <xdr:spPr>
        <a:xfrm>
          <a:off x="16598900" y="12942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147065</xdr:rowOff>
    </xdr:from>
    <xdr:to>
      <xdr:col>22</xdr:col>
      <xdr:colOff>615950</xdr:colOff>
      <xdr:row>76</xdr:row>
      <xdr:rowOff>77215</xdr:rowOff>
    </xdr:to>
    <xdr:sp macro="" textlink="">
      <xdr:nvSpPr>
        <xdr:cNvPr id="448" name="円/楕円 447"/>
        <xdr:cNvSpPr/>
      </xdr:nvSpPr>
      <xdr:spPr>
        <a:xfrm>
          <a:off x="15621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87393</xdr:rowOff>
    </xdr:from>
    <xdr:ext cx="736600" cy="259045"/>
    <xdr:sp macro="" textlink="">
      <xdr:nvSpPr>
        <xdr:cNvPr id="449" name="テキスト ボックス 448"/>
        <xdr:cNvSpPr txBox="1"/>
      </xdr:nvSpPr>
      <xdr:spPr>
        <a:xfrm>
          <a:off x="15290800" y="12774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3048</xdr:rowOff>
    </xdr:from>
    <xdr:to>
      <xdr:col>21</xdr:col>
      <xdr:colOff>412750</xdr:colOff>
      <xdr:row>76</xdr:row>
      <xdr:rowOff>104648</xdr:rowOff>
    </xdr:to>
    <xdr:sp macro="" textlink="">
      <xdr:nvSpPr>
        <xdr:cNvPr id="450" name="円/楕円 449"/>
        <xdr:cNvSpPr/>
      </xdr:nvSpPr>
      <xdr:spPr>
        <a:xfrm>
          <a:off x="14732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114825</xdr:rowOff>
    </xdr:from>
    <xdr:ext cx="762000" cy="259045"/>
    <xdr:sp macro="" textlink="">
      <xdr:nvSpPr>
        <xdr:cNvPr id="451" name="テキスト ボックス 450"/>
        <xdr:cNvSpPr txBox="1"/>
      </xdr:nvSpPr>
      <xdr:spPr>
        <a:xfrm>
          <a:off x="14401800" y="1280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151637</xdr:rowOff>
    </xdr:from>
    <xdr:to>
      <xdr:col>20</xdr:col>
      <xdr:colOff>209550</xdr:colOff>
      <xdr:row>76</xdr:row>
      <xdr:rowOff>81787</xdr:rowOff>
    </xdr:to>
    <xdr:sp macro="" textlink="">
      <xdr:nvSpPr>
        <xdr:cNvPr id="452" name="円/楕円 451"/>
        <xdr:cNvSpPr/>
      </xdr:nvSpPr>
      <xdr:spPr>
        <a:xfrm>
          <a:off x="13843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91965</xdr:rowOff>
    </xdr:from>
    <xdr:ext cx="762000" cy="259045"/>
    <xdr:sp macro="" textlink="">
      <xdr:nvSpPr>
        <xdr:cNvPr id="453" name="テキスト ボックス 452"/>
        <xdr:cNvSpPr txBox="1"/>
      </xdr:nvSpPr>
      <xdr:spPr>
        <a:xfrm>
          <a:off x="13512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85344</xdr:rowOff>
    </xdr:from>
    <xdr:to>
      <xdr:col>19</xdr:col>
      <xdr:colOff>6350</xdr:colOff>
      <xdr:row>77</xdr:row>
      <xdr:rowOff>15494</xdr:rowOff>
    </xdr:to>
    <xdr:sp macro="" textlink="">
      <xdr:nvSpPr>
        <xdr:cNvPr id="454" name="円/楕円 453"/>
        <xdr:cNvSpPr/>
      </xdr:nvSpPr>
      <xdr:spPr>
        <a:xfrm>
          <a:off x="12954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271</xdr:rowOff>
    </xdr:from>
    <xdr:ext cx="762000" cy="259045"/>
    <xdr:sp macro="" textlink="">
      <xdr:nvSpPr>
        <xdr:cNvPr id="455" name="テキスト ボックス 454"/>
        <xdr:cNvSpPr txBox="1"/>
      </xdr:nvSpPr>
      <xdr:spPr>
        <a:xfrm>
          <a:off x="12623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広島県呉市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54447</xdr:rowOff>
    </xdr:from>
    <xdr:to>
      <xdr:col>4</xdr:col>
      <xdr:colOff>1117600</xdr:colOff>
      <xdr:row>19</xdr:row>
      <xdr:rowOff>139388</xdr:rowOff>
    </xdr:to>
    <xdr:cxnSp macro="">
      <xdr:nvCxnSpPr>
        <xdr:cNvPr id="47" name="直線コネクタ 46"/>
        <xdr:cNvCxnSpPr/>
      </xdr:nvCxnSpPr>
      <xdr:spPr bwMode="auto">
        <a:xfrm flipV="1">
          <a:off x="5651500" y="1988022"/>
          <a:ext cx="0" cy="14565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111465</xdr:rowOff>
    </xdr:from>
    <xdr:ext cx="762000" cy="259045"/>
    <xdr:sp macro="" textlink="">
      <xdr:nvSpPr>
        <xdr:cNvPr id="48" name="人口1人当たり決算額の推移最小値テキスト130"/>
        <xdr:cNvSpPr txBox="1"/>
      </xdr:nvSpPr>
      <xdr:spPr>
        <a:xfrm>
          <a:off x="5740400" y="3416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45,079</a:t>
          </a:r>
          <a:endParaRPr kumimoji="1" lang="ja-JP" altLang="en-US" sz="1000" b="1">
            <a:latin typeface="ＭＳ Ｐゴシック"/>
          </a:endParaRPr>
        </a:p>
      </xdr:txBody>
    </xdr:sp>
    <xdr:clientData/>
  </xdr:oneCellAnchor>
  <xdr:twoCellAnchor>
    <xdr:from>
      <xdr:col>4</xdr:col>
      <xdr:colOff>1028700</xdr:colOff>
      <xdr:row>19</xdr:row>
      <xdr:rowOff>139388</xdr:rowOff>
    </xdr:from>
    <xdr:to>
      <xdr:col>5</xdr:col>
      <xdr:colOff>73025</xdr:colOff>
      <xdr:row>19</xdr:row>
      <xdr:rowOff>139388</xdr:rowOff>
    </xdr:to>
    <xdr:cxnSp macro="">
      <xdr:nvCxnSpPr>
        <xdr:cNvPr id="49" name="直線コネクタ 48"/>
        <xdr:cNvCxnSpPr/>
      </xdr:nvCxnSpPr>
      <xdr:spPr bwMode="auto">
        <a:xfrm>
          <a:off x="5562600" y="34445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140824</xdr:rowOff>
    </xdr:from>
    <xdr:ext cx="762000" cy="259045"/>
    <xdr:sp macro="" textlink="">
      <xdr:nvSpPr>
        <xdr:cNvPr id="50" name="人口1人当たり決算額の推移最大値テキスト130"/>
        <xdr:cNvSpPr txBox="1"/>
      </xdr:nvSpPr>
      <xdr:spPr>
        <a:xfrm>
          <a:off x="5740400" y="173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89,680</a:t>
          </a:r>
          <a:endParaRPr kumimoji="1" lang="ja-JP" altLang="en-US" sz="1000" b="1">
            <a:latin typeface="ＭＳ Ｐゴシック"/>
          </a:endParaRPr>
        </a:p>
      </xdr:txBody>
    </xdr:sp>
    <xdr:clientData/>
  </xdr:oneCellAnchor>
  <xdr:twoCellAnchor>
    <xdr:from>
      <xdr:col>4</xdr:col>
      <xdr:colOff>1028700</xdr:colOff>
      <xdr:row>11</xdr:row>
      <xdr:rowOff>54447</xdr:rowOff>
    </xdr:from>
    <xdr:to>
      <xdr:col>5</xdr:col>
      <xdr:colOff>73025</xdr:colOff>
      <xdr:row>11</xdr:row>
      <xdr:rowOff>54447</xdr:rowOff>
    </xdr:to>
    <xdr:cxnSp macro="">
      <xdr:nvCxnSpPr>
        <xdr:cNvPr id="51" name="直線コネクタ 50"/>
        <xdr:cNvCxnSpPr/>
      </xdr:nvCxnSpPr>
      <xdr:spPr bwMode="auto">
        <a:xfrm>
          <a:off x="5562600" y="19880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71428</xdr:rowOff>
    </xdr:from>
    <xdr:to>
      <xdr:col>4</xdr:col>
      <xdr:colOff>1117600</xdr:colOff>
      <xdr:row>13</xdr:row>
      <xdr:rowOff>102387</xdr:rowOff>
    </xdr:to>
    <xdr:cxnSp macro="">
      <xdr:nvCxnSpPr>
        <xdr:cNvPr id="52" name="直線コネクタ 51"/>
        <xdr:cNvCxnSpPr/>
      </xdr:nvCxnSpPr>
      <xdr:spPr bwMode="auto">
        <a:xfrm flipV="1">
          <a:off x="5003800" y="2347903"/>
          <a:ext cx="647700" cy="309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53840</xdr:rowOff>
    </xdr:from>
    <xdr:ext cx="762000" cy="259045"/>
    <xdr:sp macro="" textlink="">
      <xdr:nvSpPr>
        <xdr:cNvPr id="53" name="人口1人当たり決算額の推移平均値テキスト130"/>
        <xdr:cNvSpPr txBox="1"/>
      </xdr:nvSpPr>
      <xdr:spPr>
        <a:xfrm>
          <a:off x="5740400" y="28446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61,038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81763</xdr:rowOff>
    </xdr:from>
    <xdr:to>
      <xdr:col>5</xdr:col>
      <xdr:colOff>34925</xdr:colOff>
      <xdr:row>17</xdr:row>
      <xdr:rowOff>11913</xdr:rowOff>
    </xdr:to>
    <xdr:sp macro="" textlink="">
      <xdr:nvSpPr>
        <xdr:cNvPr id="54" name="フローチャート : 判断 53"/>
        <xdr:cNvSpPr/>
      </xdr:nvSpPr>
      <xdr:spPr bwMode="auto">
        <a:xfrm>
          <a:off x="5600700" y="28725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45466</xdr:rowOff>
    </xdr:from>
    <xdr:to>
      <xdr:col>4</xdr:col>
      <xdr:colOff>469900</xdr:colOff>
      <xdr:row>13</xdr:row>
      <xdr:rowOff>102387</xdr:rowOff>
    </xdr:to>
    <xdr:cxnSp macro="">
      <xdr:nvCxnSpPr>
        <xdr:cNvPr id="55" name="直線コネクタ 54"/>
        <xdr:cNvCxnSpPr/>
      </xdr:nvCxnSpPr>
      <xdr:spPr bwMode="auto">
        <a:xfrm>
          <a:off x="4305300" y="2321941"/>
          <a:ext cx="698500" cy="569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140088</xdr:rowOff>
    </xdr:from>
    <xdr:to>
      <xdr:col>4</xdr:col>
      <xdr:colOff>520700</xdr:colOff>
      <xdr:row>17</xdr:row>
      <xdr:rowOff>70238</xdr:rowOff>
    </xdr:to>
    <xdr:sp macro="" textlink="">
      <xdr:nvSpPr>
        <xdr:cNvPr id="56" name="フローチャート : 判断 55"/>
        <xdr:cNvSpPr/>
      </xdr:nvSpPr>
      <xdr:spPr bwMode="auto">
        <a:xfrm>
          <a:off x="49530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55015</xdr:rowOff>
    </xdr:from>
    <xdr:ext cx="736600" cy="259045"/>
    <xdr:sp macro="" textlink="">
      <xdr:nvSpPr>
        <xdr:cNvPr id="57" name="テキスト ボックス 56"/>
        <xdr:cNvSpPr txBox="1"/>
      </xdr:nvSpPr>
      <xdr:spPr>
        <a:xfrm>
          <a:off x="4622800" y="3017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54643</xdr:rowOff>
    </xdr:from>
    <xdr:to>
      <xdr:col>3</xdr:col>
      <xdr:colOff>904875</xdr:colOff>
      <xdr:row>13</xdr:row>
      <xdr:rowOff>45466</xdr:rowOff>
    </xdr:to>
    <xdr:cxnSp macro="">
      <xdr:nvCxnSpPr>
        <xdr:cNvPr id="58" name="直線コネクタ 57"/>
        <xdr:cNvCxnSpPr/>
      </xdr:nvCxnSpPr>
      <xdr:spPr bwMode="auto">
        <a:xfrm>
          <a:off x="3606800" y="2159668"/>
          <a:ext cx="698500" cy="1622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92213</xdr:rowOff>
    </xdr:from>
    <xdr:to>
      <xdr:col>3</xdr:col>
      <xdr:colOff>955675</xdr:colOff>
      <xdr:row>17</xdr:row>
      <xdr:rowOff>22363</xdr:rowOff>
    </xdr:to>
    <xdr:sp macro="" textlink="">
      <xdr:nvSpPr>
        <xdr:cNvPr id="59" name="フローチャート : 判断 58"/>
        <xdr:cNvSpPr/>
      </xdr:nvSpPr>
      <xdr:spPr bwMode="auto">
        <a:xfrm>
          <a:off x="42545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7140</xdr:rowOff>
    </xdr:from>
    <xdr:ext cx="762000" cy="259045"/>
    <xdr:sp macro="" textlink="">
      <xdr:nvSpPr>
        <xdr:cNvPr id="60" name="テキスト ボックス 59"/>
        <xdr:cNvSpPr txBox="1"/>
      </xdr:nvSpPr>
      <xdr:spPr>
        <a:xfrm>
          <a:off x="3924300" y="2969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54643</xdr:rowOff>
    </xdr:from>
    <xdr:to>
      <xdr:col>3</xdr:col>
      <xdr:colOff>206375</xdr:colOff>
      <xdr:row>12</xdr:row>
      <xdr:rowOff>75086</xdr:rowOff>
    </xdr:to>
    <xdr:cxnSp macro="">
      <xdr:nvCxnSpPr>
        <xdr:cNvPr id="61" name="直線コネクタ 60"/>
        <xdr:cNvCxnSpPr/>
      </xdr:nvCxnSpPr>
      <xdr:spPr bwMode="auto">
        <a:xfrm flipV="1">
          <a:off x="2908300" y="2159668"/>
          <a:ext cx="698500" cy="204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15566</xdr:rowOff>
    </xdr:from>
    <xdr:to>
      <xdr:col>3</xdr:col>
      <xdr:colOff>257175</xdr:colOff>
      <xdr:row>16</xdr:row>
      <xdr:rowOff>117166</xdr:rowOff>
    </xdr:to>
    <xdr:sp macro="" textlink="">
      <xdr:nvSpPr>
        <xdr:cNvPr id="62" name="フローチャート : 判断 61"/>
        <xdr:cNvSpPr/>
      </xdr:nvSpPr>
      <xdr:spPr bwMode="auto">
        <a:xfrm>
          <a:off x="35560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101943</xdr:rowOff>
    </xdr:from>
    <xdr:ext cx="762000" cy="259045"/>
    <xdr:sp macro="" textlink="">
      <xdr:nvSpPr>
        <xdr:cNvPr id="63" name="テキスト ボックス 62"/>
        <xdr:cNvSpPr txBox="1"/>
      </xdr:nvSpPr>
      <xdr:spPr>
        <a:xfrm>
          <a:off x="3225800" y="2892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171406</xdr:rowOff>
    </xdr:from>
    <xdr:to>
      <xdr:col>2</xdr:col>
      <xdr:colOff>692150</xdr:colOff>
      <xdr:row>16</xdr:row>
      <xdr:rowOff>101556</xdr:rowOff>
    </xdr:to>
    <xdr:sp macro="" textlink="">
      <xdr:nvSpPr>
        <xdr:cNvPr id="64" name="フローチャート : 判断 63"/>
        <xdr:cNvSpPr/>
      </xdr:nvSpPr>
      <xdr:spPr bwMode="auto">
        <a:xfrm>
          <a:off x="2857500" y="279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86333</xdr:rowOff>
    </xdr:from>
    <xdr:ext cx="762000" cy="259045"/>
    <xdr:sp macro="" textlink="">
      <xdr:nvSpPr>
        <xdr:cNvPr id="65" name="テキスト ボックス 64"/>
        <xdr:cNvSpPr txBox="1"/>
      </xdr:nvSpPr>
      <xdr:spPr>
        <a:xfrm>
          <a:off x="2527300" y="2877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20628</xdr:rowOff>
    </xdr:from>
    <xdr:to>
      <xdr:col>5</xdr:col>
      <xdr:colOff>34925</xdr:colOff>
      <xdr:row>13</xdr:row>
      <xdr:rowOff>122228</xdr:rowOff>
    </xdr:to>
    <xdr:sp macro="" textlink="">
      <xdr:nvSpPr>
        <xdr:cNvPr id="71" name="円/楕円 70"/>
        <xdr:cNvSpPr/>
      </xdr:nvSpPr>
      <xdr:spPr bwMode="auto">
        <a:xfrm>
          <a:off x="5600700" y="22971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37155</xdr:rowOff>
    </xdr:from>
    <xdr:ext cx="762000" cy="259045"/>
    <xdr:sp macro="" textlink="">
      <xdr:nvSpPr>
        <xdr:cNvPr id="72" name="人口1人当たり決算額の推移該当値テキスト130"/>
        <xdr:cNvSpPr txBox="1"/>
      </xdr:nvSpPr>
      <xdr:spPr>
        <a:xfrm>
          <a:off x="5740400" y="2142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78,660</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51587</xdr:rowOff>
    </xdr:from>
    <xdr:to>
      <xdr:col>4</xdr:col>
      <xdr:colOff>520700</xdr:colOff>
      <xdr:row>13</xdr:row>
      <xdr:rowOff>153187</xdr:rowOff>
    </xdr:to>
    <xdr:sp macro="" textlink="">
      <xdr:nvSpPr>
        <xdr:cNvPr id="73" name="円/楕円 72"/>
        <xdr:cNvSpPr/>
      </xdr:nvSpPr>
      <xdr:spPr bwMode="auto">
        <a:xfrm>
          <a:off x="4953000" y="23280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163364</xdr:rowOff>
    </xdr:from>
    <xdr:ext cx="736600" cy="259045"/>
    <xdr:sp macro="" textlink="">
      <xdr:nvSpPr>
        <xdr:cNvPr id="74" name="テキスト ボックス 73"/>
        <xdr:cNvSpPr txBox="1"/>
      </xdr:nvSpPr>
      <xdr:spPr>
        <a:xfrm>
          <a:off x="4622800" y="20969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77,712</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166116</xdr:rowOff>
    </xdr:from>
    <xdr:to>
      <xdr:col>3</xdr:col>
      <xdr:colOff>955675</xdr:colOff>
      <xdr:row>13</xdr:row>
      <xdr:rowOff>96266</xdr:rowOff>
    </xdr:to>
    <xdr:sp macro="" textlink="">
      <xdr:nvSpPr>
        <xdr:cNvPr id="75" name="円/楕円 74"/>
        <xdr:cNvSpPr/>
      </xdr:nvSpPr>
      <xdr:spPr bwMode="auto">
        <a:xfrm>
          <a:off x="4254500" y="22711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106443</xdr:rowOff>
    </xdr:from>
    <xdr:ext cx="762000" cy="259045"/>
    <xdr:sp macro="" textlink="">
      <xdr:nvSpPr>
        <xdr:cNvPr id="76" name="テキスト ボックス 75"/>
        <xdr:cNvSpPr txBox="1"/>
      </xdr:nvSpPr>
      <xdr:spPr>
        <a:xfrm>
          <a:off x="3924300" y="2040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79,455</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3843</xdr:rowOff>
    </xdr:from>
    <xdr:to>
      <xdr:col>3</xdr:col>
      <xdr:colOff>257175</xdr:colOff>
      <xdr:row>12</xdr:row>
      <xdr:rowOff>105443</xdr:rowOff>
    </xdr:to>
    <xdr:sp macro="" textlink="">
      <xdr:nvSpPr>
        <xdr:cNvPr id="77" name="円/楕円 76"/>
        <xdr:cNvSpPr/>
      </xdr:nvSpPr>
      <xdr:spPr bwMode="auto">
        <a:xfrm>
          <a:off x="3556000" y="21088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115620</xdr:rowOff>
    </xdr:from>
    <xdr:ext cx="762000" cy="259045"/>
    <xdr:sp macro="" textlink="">
      <xdr:nvSpPr>
        <xdr:cNvPr id="78" name="テキスト ボックス 77"/>
        <xdr:cNvSpPr txBox="1"/>
      </xdr:nvSpPr>
      <xdr:spPr>
        <a:xfrm>
          <a:off x="3225800" y="1877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84,424</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24286</xdr:rowOff>
    </xdr:from>
    <xdr:to>
      <xdr:col>2</xdr:col>
      <xdr:colOff>692150</xdr:colOff>
      <xdr:row>12</xdr:row>
      <xdr:rowOff>125886</xdr:rowOff>
    </xdr:to>
    <xdr:sp macro="" textlink="">
      <xdr:nvSpPr>
        <xdr:cNvPr id="79" name="円/楕円 78"/>
        <xdr:cNvSpPr/>
      </xdr:nvSpPr>
      <xdr:spPr bwMode="auto">
        <a:xfrm>
          <a:off x="2857500" y="21293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136063</xdr:rowOff>
    </xdr:from>
    <xdr:ext cx="762000" cy="259045"/>
    <xdr:sp macro="" textlink="">
      <xdr:nvSpPr>
        <xdr:cNvPr id="80" name="テキスト ボックス 79"/>
        <xdr:cNvSpPr txBox="1"/>
      </xdr:nvSpPr>
      <xdr:spPr>
        <a:xfrm>
          <a:off x="2527300" y="189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83,798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234703</xdr:rowOff>
    </xdr:from>
    <xdr:to>
      <xdr:col>4</xdr:col>
      <xdr:colOff>1117600</xdr:colOff>
      <xdr:row>38</xdr:row>
      <xdr:rowOff>5940</xdr:rowOff>
    </xdr:to>
    <xdr:cxnSp macro="">
      <xdr:nvCxnSpPr>
        <xdr:cNvPr id="110" name="直線コネクタ 109"/>
        <xdr:cNvCxnSpPr/>
      </xdr:nvCxnSpPr>
      <xdr:spPr bwMode="auto">
        <a:xfrm flipV="1">
          <a:off x="5651500" y="6159253"/>
          <a:ext cx="0" cy="13142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320917</xdr:rowOff>
    </xdr:from>
    <xdr:ext cx="762000" cy="259045"/>
    <xdr:sp macro="" textlink="">
      <xdr:nvSpPr>
        <xdr:cNvPr id="111" name="人口1人当たり決算額の推移最小値テキスト445"/>
        <xdr:cNvSpPr txBox="1"/>
      </xdr:nvSpPr>
      <xdr:spPr>
        <a:xfrm>
          <a:off x="5740400" y="7445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-5,793</a:t>
          </a:r>
          <a:endParaRPr kumimoji="1" lang="ja-JP" altLang="en-US" sz="1000" b="1">
            <a:latin typeface="ＭＳ Ｐゴシック"/>
          </a:endParaRPr>
        </a:p>
      </xdr:txBody>
    </xdr:sp>
    <xdr:clientData/>
  </xdr:oneCellAnchor>
  <xdr:twoCellAnchor>
    <xdr:from>
      <xdr:col>4</xdr:col>
      <xdr:colOff>1028700</xdr:colOff>
      <xdr:row>38</xdr:row>
      <xdr:rowOff>5940</xdr:rowOff>
    </xdr:from>
    <xdr:to>
      <xdr:col>5</xdr:col>
      <xdr:colOff>73025</xdr:colOff>
      <xdr:row>38</xdr:row>
      <xdr:rowOff>5940</xdr:rowOff>
    </xdr:to>
    <xdr:cxnSp macro="">
      <xdr:nvCxnSpPr>
        <xdr:cNvPr id="112" name="直線コネクタ 111"/>
        <xdr:cNvCxnSpPr/>
      </xdr:nvCxnSpPr>
      <xdr:spPr bwMode="auto">
        <a:xfrm>
          <a:off x="5562600" y="74735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149630</xdr:rowOff>
    </xdr:from>
    <xdr:ext cx="762000" cy="259045"/>
    <xdr:sp macro="" textlink="">
      <xdr:nvSpPr>
        <xdr:cNvPr id="113" name="人口1人当たり決算額の推移最大値テキスト445"/>
        <xdr:cNvSpPr txBox="1"/>
      </xdr:nvSpPr>
      <xdr:spPr>
        <a:xfrm>
          <a:off x="5740400" y="5902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34,452</a:t>
          </a:r>
          <a:endParaRPr kumimoji="1" lang="ja-JP" altLang="en-US" sz="1000" b="1">
            <a:latin typeface="ＭＳ Ｐゴシック"/>
          </a:endParaRPr>
        </a:p>
      </xdr:txBody>
    </xdr:sp>
    <xdr:clientData/>
  </xdr:oneCellAnchor>
  <xdr:twoCellAnchor>
    <xdr:from>
      <xdr:col>4</xdr:col>
      <xdr:colOff>1028700</xdr:colOff>
      <xdr:row>33</xdr:row>
      <xdr:rowOff>234703</xdr:rowOff>
    </xdr:from>
    <xdr:to>
      <xdr:col>5</xdr:col>
      <xdr:colOff>73025</xdr:colOff>
      <xdr:row>33</xdr:row>
      <xdr:rowOff>234703</xdr:rowOff>
    </xdr:to>
    <xdr:cxnSp macro="">
      <xdr:nvCxnSpPr>
        <xdr:cNvPr id="114" name="直線コネクタ 113"/>
        <xdr:cNvCxnSpPr/>
      </xdr:nvCxnSpPr>
      <xdr:spPr bwMode="auto">
        <a:xfrm>
          <a:off x="5562600" y="61592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183497</xdr:rowOff>
    </xdr:from>
    <xdr:to>
      <xdr:col>4</xdr:col>
      <xdr:colOff>1117600</xdr:colOff>
      <xdr:row>34</xdr:row>
      <xdr:rowOff>271246</xdr:rowOff>
    </xdr:to>
    <xdr:cxnSp macro="">
      <xdr:nvCxnSpPr>
        <xdr:cNvPr id="115" name="直線コネクタ 114"/>
        <xdr:cNvCxnSpPr/>
      </xdr:nvCxnSpPr>
      <xdr:spPr bwMode="auto">
        <a:xfrm>
          <a:off x="5003800" y="6450947"/>
          <a:ext cx="647700" cy="877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260320</xdr:rowOff>
    </xdr:from>
    <xdr:ext cx="762000" cy="259045"/>
    <xdr:sp macro="" textlink="">
      <xdr:nvSpPr>
        <xdr:cNvPr id="116" name="人口1人当たり決算額の推移平均値テキスト445"/>
        <xdr:cNvSpPr txBox="1"/>
      </xdr:nvSpPr>
      <xdr:spPr>
        <a:xfrm>
          <a:off x="5740400" y="68706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10,257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288243</xdr:rowOff>
    </xdr:from>
    <xdr:to>
      <xdr:col>5</xdr:col>
      <xdr:colOff>34925</xdr:colOff>
      <xdr:row>36</xdr:row>
      <xdr:rowOff>46943</xdr:rowOff>
    </xdr:to>
    <xdr:sp macro="" textlink="">
      <xdr:nvSpPr>
        <xdr:cNvPr id="117" name="フローチャート : 判断 116"/>
        <xdr:cNvSpPr/>
      </xdr:nvSpPr>
      <xdr:spPr bwMode="auto">
        <a:xfrm>
          <a:off x="5600700" y="68985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173667</xdr:rowOff>
    </xdr:from>
    <xdr:to>
      <xdr:col>4</xdr:col>
      <xdr:colOff>469900</xdr:colOff>
      <xdr:row>34</xdr:row>
      <xdr:rowOff>183497</xdr:rowOff>
    </xdr:to>
    <xdr:cxnSp macro="">
      <xdr:nvCxnSpPr>
        <xdr:cNvPr id="118" name="直線コネクタ 117"/>
        <xdr:cNvCxnSpPr/>
      </xdr:nvCxnSpPr>
      <xdr:spPr bwMode="auto">
        <a:xfrm>
          <a:off x="4305300" y="6441117"/>
          <a:ext cx="698500" cy="98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218585</xdr:rowOff>
    </xdr:from>
    <xdr:to>
      <xdr:col>4</xdr:col>
      <xdr:colOff>520700</xdr:colOff>
      <xdr:row>35</xdr:row>
      <xdr:rowOff>320185</xdr:rowOff>
    </xdr:to>
    <xdr:sp macro="" textlink="">
      <xdr:nvSpPr>
        <xdr:cNvPr id="119" name="フローチャート : 判断 118"/>
        <xdr:cNvSpPr/>
      </xdr:nvSpPr>
      <xdr:spPr bwMode="auto">
        <a:xfrm>
          <a:off x="4953000" y="6828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304962</xdr:rowOff>
    </xdr:from>
    <xdr:ext cx="736600" cy="259045"/>
    <xdr:sp macro="" textlink="">
      <xdr:nvSpPr>
        <xdr:cNvPr id="120" name="テキスト ボックス 119"/>
        <xdr:cNvSpPr txBox="1"/>
      </xdr:nvSpPr>
      <xdr:spPr>
        <a:xfrm>
          <a:off x="4622800" y="6915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173667</xdr:rowOff>
    </xdr:from>
    <xdr:to>
      <xdr:col>3</xdr:col>
      <xdr:colOff>904875</xdr:colOff>
      <xdr:row>34</xdr:row>
      <xdr:rowOff>174157</xdr:rowOff>
    </xdr:to>
    <xdr:cxnSp macro="">
      <xdr:nvCxnSpPr>
        <xdr:cNvPr id="121" name="直線コネクタ 120"/>
        <xdr:cNvCxnSpPr/>
      </xdr:nvCxnSpPr>
      <xdr:spPr bwMode="auto">
        <a:xfrm flipV="1">
          <a:off x="3606800" y="6441117"/>
          <a:ext cx="698500" cy="4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189357</xdr:rowOff>
    </xdr:from>
    <xdr:to>
      <xdr:col>3</xdr:col>
      <xdr:colOff>955675</xdr:colOff>
      <xdr:row>35</xdr:row>
      <xdr:rowOff>290957</xdr:rowOff>
    </xdr:to>
    <xdr:sp macro="" textlink="">
      <xdr:nvSpPr>
        <xdr:cNvPr id="122" name="フローチャート : 判断 121"/>
        <xdr:cNvSpPr/>
      </xdr:nvSpPr>
      <xdr:spPr bwMode="auto">
        <a:xfrm>
          <a:off x="4254500" y="67997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275734</xdr:rowOff>
    </xdr:from>
    <xdr:ext cx="762000" cy="259045"/>
    <xdr:sp macro="" textlink="">
      <xdr:nvSpPr>
        <xdr:cNvPr id="123" name="テキスト ボックス 122"/>
        <xdr:cNvSpPr txBox="1"/>
      </xdr:nvSpPr>
      <xdr:spPr>
        <a:xfrm>
          <a:off x="3924300" y="6886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174157</xdr:rowOff>
    </xdr:from>
    <xdr:to>
      <xdr:col>3</xdr:col>
      <xdr:colOff>206375</xdr:colOff>
      <xdr:row>34</xdr:row>
      <xdr:rowOff>200185</xdr:rowOff>
    </xdr:to>
    <xdr:cxnSp macro="">
      <xdr:nvCxnSpPr>
        <xdr:cNvPr id="124" name="直線コネクタ 123"/>
        <xdr:cNvCxnSpPr/>
      </xdr:nvCxnSpPr>
      <xdr:spPr bwMode="auto">
        <a:xfrm flipV="1">
          <a:off x="2908300" y="6441607"/>
          <a:ext cx="698500" cy="260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178188</xdr:rowOff>
    </xdr:from>
    <xdr:to>
      <xdr:col>3</xdr:col>
      <xdr:colOff>257175</xdr:colOff>
      <xdr:row>35</xdr:row>
      <xdr:rowOff>279788</xdr:rowOff>
    </xdr:to>
    <xdr:sp macro="" textlink="">
      <xdr:nvSpPr>
        <xdr:cNvPr id="125" name="フローチャート : 判断 124"/>
        <xdr:cNvSpPr/>
      </xdr:nvSpPr>
      <xdr:spPr bwMode="auto">
        <a:xfrm>
          <a:off x="3556000" y="67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264565</xdr:rowOff>
    </xdr:from>
    <xdr:ext cx="762000" cy="259045"/>
    <xdr:sp macro="" textlink="">
      <xdr:nvSpPr>
        <xdr:cNvPr id="126" name="テキスト ボックス 125"/>
        <xdr:cNvSpPr txBox="1"/>
      </xdr:nvSpPr>
      <xdr:spPr>
        <a:xfrm>
          <a:off x="3225800" y="687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130019</xdr:rowOff>
    </xdr:from>
    <xdr:to>
      <xdr:col>2</xdr:col>
      <xdr:colOff>692150</xdr:colOff>
      <xdr:row>35</xdr:row>
      <xdr:rowOff>231619</xdr:rowOff>
    </xdr:to>
    <xdr:sp macro="" textlink="">
      <xdr:nvSpPr>
        <xdr:cNvPr id="127" name="フローチャート : 判断 126"/>
        <xdr:cNvSpPr/>
      </xdr:nvSpPr>
      <xdr:spPr bwMode="auto">
        <a:xfrm>
          <a:off x="2857500" y="67403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216396</xdr:rowOff>
    </xdr:from>
    <xdr:ext cx="762000" cy="259045"/>
    <xdr:sp macro="" textlink="">
      <xdr:nvSpPr>
        <xdr:cNvPr id="128" name="テキスト ボックス 127"/>
        <xdr:cNvSpPr txBox="1"/>
      </xdr:nvSpPr>
      <xdr:spPr>
        <a:xfrm>
          <a:off x="2527300" y="6826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15,102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220447</xdr:rowOff>
    </xdr:from>
    <xdr:to>
      <xdr:col>5</xdr:col>
      <xdr:colOff>34925</xdr:colOff>
      <xdr:row>34</xdr:row>
      <xdr:rowOff>322047</xdr:rowOff>
    </xdr:to>
    <xdr:sp macro="" textlink="">
      <xdr:nvSpPr>
        <xdr:cNvPr id="134" name="円/楕円 133"/>
        <xdr:cNvSpPr/>
      </xdr:nvSpPr>
      <xdr:spPr bwMode="auto">
        <a:xfrm>
          <a:off x="5600700" y="64878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65524</xdr:rowOff>
    </xdr:from>
    <xdr:ext cx="762000" cy="259045"/>
    <xdr:sp macro="" textlink="">
      <xdr:nvSpPr>
        <xdr:cNvPr id="135" name="人口1人当たり決算額の推移該当値テキスト445"/>
        <xdr:cNvSpPr txBox="1"/>
      </xdr:nvSpPr>
      <xdr:spPr>
        <a:xfrm>
          <a:off x="5740400" y="6332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22,833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132697</xdr:rowOff>
    </xdr:from>
    <xdr:to>
      <xdr:col>4</xdr:col>
      <xdr:colOff>520700</xdr:colOff>
      <xdr:row>34</xdr:row>
      <xdr:rowOff>234297</xdr:rowOff>
    </xdr:to>
    <xdr:sp macro="" textlink="">
      <xdr:nvSpPr>
        <xdr:cNvPr id="136" name="円/楕円 135"/>
        <xdr:cNvSpPr/>
      </xdr:nvSpPr>
      <xdr:spPr bwMode="auto">
        <a:xfrm>
          <a:off x="4953000" y="6400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244474</xdr:rowOff>
    </xdr:from>
    <xdr:ext cx="736600" cy="259045"/>
    <xdr:sp macro="" textlink="">
      <xdr:nvSpPr>
        <xdr:cNvPr id="137" name="テキスト ボックス 136"/>
        <xdr:cNvSpPr txBox="1"/>
      </xdr:nvSpPr>
      <xdr:spPr>
        <a:xfrm>
          <a:off x="4622800" y="61690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25,520</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122867</xdr:rowOff>
    </xdr:from>
    <xdr:to>
      <xdr:col>3</xdr:col>
      <xdr:colOff>955675</xdr:colOff>
      <xdr:row>34</xdr:row>
      <xdr:rowOff>224467</xdr:rowOff>
    </xdr:to>
    <xdr:sp macro="" textlink="">
      <xdr:nvSpPr>
        <xdr:cNvPr id="138" name="円/楕円 137"/>
        <xdr:cNvSpPr/>
      </xdr:nvSpPr>
      <xdr:spPr bwMode="auto">
        <a:xfrm>
          <a:off x="4254500" y="63903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234644</xdr:rowOff>
    </xdr:from>
    <xdr:ext cx="762000" cy="259045"/>
    <xdr:sp macro="" textlink="">
      <xdr:nvSpPr>
        <xdr:cNvPr id="139" name="テキスト ボックス 138"/>
        <xdr:cNvSpPr txBox="1"/>
      </xdr:nvSpPr>
      <xdr:spPr>
        <a:xfrm>
          <a:off x="3924300" y="6159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25,821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123357</xdr:rowOff>
    </xdr:from>
    <xdr:to>
      <xdr:col>3</xdr:col>
      <xdr:colOff>257175</xdr:colOff>
      <xdr:row>34</xdr:row>
      <xdr:rowOff>224957</xdr:rowOff>
    </xdr:to>
    <xdr:sp macro="" textlink="">
      <xdr:nvSpPr>
        <xdr:cNvPr id="140" name="円/楕円 139"/>
        <xdr:cNvSpPr/>
      </xdr:nvSpPr>
      <xdr:spPr bwMode="auto">
        <a:xfrm>
          <a:off x="3556000" y="63908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235134</xdr:rowOff>
    </xdr:from>
    <xdr:ext cx="762000" cy="259045"/>
    <xdr:sp macro="" textlink="">
      <xdr:nvSpPr>
        <xdr:cNvPr id="141" name="テキスト ボックス 140"/>
        <xdr:cNvSpPr txBox="1"/>
      </xdr:nvSpPr>
      <xdr:spPr>
        <a:xfrm>
          <a:off x="3225800" y="6159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25,806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149385</xdr:rowOff>
    </xdr:from>
    <xdr:to>
      <xdr:col>2</xdr:col>
      <xdr:colOff>692150</xdr:colOff>
      <xdr:row>34</xdr:row>
      <xdr:rowOff>250985</xdr:rowOff>
    </xdr:to>
    <xdr:sp macro="" textlink="">
      <xdr:nvSpPr>
        <xdr:cNvPr id="142" name="円/楕円 141"/>
        <xdr:cNvSpPr/>
      </xdr:nvSpPr>
      <xdr:spPr bwMode="auto">
        <a:xfrm>
          <a:off x="2857500" y="64168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261162</xdr:rowOff>
    </xdr:from>
    <xdr:ext cx="762000" cy="259045"/>
    <xdr:sp macro="" textlink="">
      <xdr:nvSpPr>
        <xdr:cNvPr id="143" name="テキスト ボックス 142"/>
        <xdr:cNvSpPr txBox="1"/>
      </xdr:nvSpPr>
      <xdr:spPr>
        <a:xfrm>
          <a:off x="2527300" y="6185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25,009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広島県呉市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財政調整基金残高については，前年度決算に伴う積立等を行ったため，前年度と比較して</a:t>
          </a:r>
          <a:r>
            <a:rPr kumimoji="1" lang="en-US" altLang="ja-JP" sz="1300">
              <a:latin typeface="ＭＳ ゴシック" pitchFamily="49" charset="-128"/>
              <a:ea typeface="ＭＳ ゴシック" pitchFamily="49" charset="-128"/>
            </a:rPr>
            <a:t>0.25</a:t>
          </a:r>
          <a:r>
            <a:rPr kumimoji="1" lang="ja-JP" altLang="en-US" sz="1300">
              <a:latin typeface="ＭＳ ゴシック" pitchFamily="49" charset="-128"/>
              <a:ea typeface="ＭＳ ゴシック" pitchFamily="49" charset="-128"/>
            </a:rPr>
            <a:t>ポイント増の</a:t>
          </a:r>
          <a:r>
            <a:rPr kumimoji="1" lang="en-US" altLang="ja-JP" sz="1300">
              <a:latin typeface="ＭＳ ゴシック" pitchFamily="49" charset="-128"/>
              <a:ea typeface="ＭＳ ゴシック" pitchFamily="49" charset="-128"/>
            </a:rPr>
            <a:t>13.38</a:t>
          </a:r>
          <a:r>
            <a:rPr kumimoji="1" lang="ja-JP" altLang="en-US" sz="1300">
              <a:latin typeface="ＭＳ ゴシック" pitchFamily="49" charset="-128"/>
              <a:ea typeface="ＭＳ ゴシック" pitchFamily="49" charset="-128"/>
            </a:rPr>
            <a:t>％となった。</a:t>
          </a:r>
        </a:p>
        <a:p>
          <a:r>
            <a:rPr kumimoji="1" lang="ja-JP" altLang="en-US" sz="1300">
              <a:latin typeface="ＭＳ ゴシック" pitchFamily="49" charset="-128"/>
              <a:ea typeface="ＭＳ ゴシック" pitchFamily="49" charset="-128"/>
            </a:rPr>
            <a:t>　実質収支額については，前年度と比較して約９億３千万円減少したことにより，前年度と比較して</a:t>
          </a:r>
          <a:r>
            <a:rPr kumimoji="1" lang="en-US" altLang="ja-JP" sz="1300">
              <a:latin typeface="ＭＳ ゴシック" pitchFamily="49" charset="-128"/>
              <a:ea typeface="ＭＳ ゴシック" pitchFamily="49" charset="-128"/>
            </a:rPr>
            <a:t>1.59</a:t>
          </a:r>
          <a:r>
            <a:rPr kumimoji="1" lang="ja-JP" altLang="en-US" sz="1300">
              <a:latin typeface="ＭＳ ゴシック" pitchFamily="49" charset="-128"/>
              <a:ea typeface="ＭＳ ゴシック" pitchFamily="49" charset="-128"/>
            </a:rPr>
            <a:t>ポイント減の</a:t>
          </a:r>
          <a:r>
            <a:rPr kumimoji="1" lang="en-US" altLang="ja-JP" sz="1300">
              <a:latin typeface="ＭＳ ゴシック" pitchFamily="49" charset="-128"/>
              <a:ea typeface="ＭＳ ゴシック" pitchFamily="49" charset="-128"/>
            </a:rPr>
            <a:t>2.46</a:t>
          </a:r>
          <a:r>
            <a:rPr kumimoji="1" lang="ja-JP" altLang="en-US" sz="1300">
              <a:latin typeface="ＭＳ ゴシック" pitchFamily="49" charset="-128"/>
              <a:ea typeface="ＭＳ ゴシック" pitchFamily="49" charset="-128"/>
            </a:rPr>
            <a:t>％となった。</a:t>
          </a:r>
        </a:p>
        <a:p>
          <a:r>
            <a:rPr kumimoji="1" lang="ja-JP" altLang="en-US" sz="1300">
              <a:latin typeface="ＭＳ ゴシック" pitchFamily="49" charset="-128"/>
              <a:ea typeface="ＭＳ ゴシック" pitchFamily="49" charset="-128"/>
            </a:rPr>
            <a:t>　実質単年度収支については，将来負担の軽減を図るため任意の繰上償還を実施したが，財政調整基金からの取崩額が皆増したことから，前年度と比較して</a:t>
          </a:r>
          <a:r>
            <a:rPr kumimoji="1" lang="en-US" altLang="ja-JP" sz="1300">
              <a:latin typeface="ＭＳ ゴシック" pitchFamily="49" charset="-128"/>
              <a:ea typeface="ＭＳ ゴシック" pitchFamily="49" charset="-128"/>
            </a:rPr>
            <a:t>3.23</a:t>
          </a:r>
          <a:r>
            <a:rPr kumimoji="1" lang="ja-JP" altLang="en-US" sz="1300">
              <a:latin typeface="ＭＳ ゴシック" pitchFamily="49" charset="-128"/>
              <a:ea typeface="ＭＳ ゴシック" pitchFamily="49" charset="-128"/>
            </a:rPr>
            <a:t>ポイント減の▲</a:t>
          </a:r>
          <a:r>
            <a:rPr kumimoji="1" lang="en-US" altLang="ja-JP" sz="1300">
              <a:latin typeface="ＭＳ ゴシック" pitchFamily="49" charset="-128"/>
              <a:ea typeface="ＭＳ ゴシック" pitchFamily="49" charset="-128"/>
            </a:rPr>
            <a:t>0.48</a:t>
          </a:r>
          <a:r>
            <a:rPr kumimoji="1" lang="ja-JP" altLang="en-US" sz="1300">
              <a:latin typeface="ＭＳ ゴシック" pitchFamily="49" charset="-128"/>
              <a:ea typeface="ＭＳ ゴシック" pitchFamily="49" charset="-128"/>
            </a:rPr>
            <a:t>％となった。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広島県呉市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一般会計の実質収支額は，約１４億３千万円の黒字，公営企業を除く特別会計の実質収支額についても国民健康保険事業（事業勘定）ほか２会計で黒字となったことにより約１５億３千万円の黒字となった。</a:t>
          </a:r>
        </a:p>
        <a:p>
          <a:r>
            <a:rPr kumimoji="1" lang="ja-JP" altLang="en-US" sz="1400">
              <a:latin typeface="ＭＳ ゴシック" pitchFamily="49" charset="-128"/>
              <a:ea typeface="ＭＳ ゴシック" pitchFamily="49" charset="-128"/>
            </a:rPr>
            <a:t>　また，公営企業会計等の資金剰余額については，水道事業会計ほか３会計で黒字となったことにより約３７億６千万円の資金剰余となった。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広島県呉市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元利償還金等については，元利償還金等の減により前年度と比較して約１億８千万円の減となった。</a:t>
          </a:r>
        </a:p>
        <a:p>
          <a:r>
            <a:rPr kumimoji="1" lang="ja-JP" altLang="en-US" sz="1300">
              <a:latin typeface="ＭＳ ゴシック" pitchFamily="49" charset="-128"/>
              <a:ea typeface="ＭＳ ゴシック" pitchFamily="49" charset="-128"/>
            </a:rPr>
            <a:t>　また，控除財源である算入公債費等については，公債費に対する特定財源等の増により約５億２千万円の増となったことにより，分子合計では前年度と比較して約７億円の減となった。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広島県呉市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将来負担額については，一般会計等に係る地方債の現在高が約４億９千万円増加したが，職員に係る退職手当負担見込額が約２１億５千万円の減，天応第２期埋立地用地取得事業等の債務負担行為に基づく支出予定額が約１０億９千万円の減となったことなどにより，前年度と比較して計約４１億６千万円の減となった。</a:t>
          </a:r>
        </a:p>
        <a:p>
          <a:r>
            <a:rPr kumimoji="1" lang="ja-JP" altLang="en-US" sz="1300">
              <a:latin typeface="ＭＳ ゴシック" pitchFamily="49" charset="-128"/>
              <a:ea typeface="ＭＳ ゴシック" pitchFamily="49" charset="-128"/>
            </a:rPr>
            <a:t>　また，控除財源である充当可能財源等については，財政調整基金等の充当可能基金が約１千万円の減，都市計画税や市営住宅使用料等の充当可能特定歳入が約１５億１千万円の減となったものの，合併特例債などの財政措置の高い地方債の活用により，基準財政需要額算入見込額が約１９億２千万円の増となったことにより，計約４億円の増となり，分子合計では前年度と比較して約４５億６千万円の減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107653644</v>
      </c>
      <c r="BO4" s="379"/>
      <c r="BP4" s="379"/>
      <c r="BQ4" s="379"/>
      <c r="BR4" s="379"/>
      <c r="BS4" s="379"/>
      <c r="BT4" s="379"/>
      <c r="BU4" s="380"/>
      <c r="BV4" s="378">
        <v>98873375</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2.5</v>
      </c>
      <c r="CU4" s="556"/>
      <c r="CV4" s="556"/>
      <c r="CW4" s="556"/>
      <c r="CX4" s="556"/>
      <c r="CY4" s="556"/>
      <c r="CZ4" s="556"/>
      <c r="DA4" s="557"/>
      <c r="DB4" s="555">
        <v>4</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106004757</v>
      </c>
      <c r="BO5" s="384"/>
      <c r="BP5" s="384"/>
      <c r="BQ5" s="384"/>
      <c r="BR5" s="384"/>
      <c r="BS5" s="384"/>
      <c r="BT5" s="384"/>
      <c r="BU5" s="385"/>
      <c r="BV5" s="383">
        <v>96192990</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96.7</v>
      </c>
      <c r="CU5" s="354"/>
      <c r="CV5" s="354"/>
      <c r="CW5" s="354"/>
      <c r="CX5" s="354"/>
      <c r="CY5" s="354"/>
      <c r="CZ5" s="354"/>
      <c r="DA5" s="355"/>
      <c r="DB5" s="353">
        <v>94.7</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1648887</v>
      </c>
      <c r="BO6" s="384"/>
      <c r="BP6" s="384"/>
      <c r="BQ6" s="384"/>
      <c r="BR6" s="384"/>
      <c r="BS6" s="384"/>
      <c r="BT6" s="384"/>
      <c r="BU6" s="385"/>
      <c r="BV6" s="383">
        <v>2680385</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104.9</v>
      </c>
      <c r="CU6" s="530"/>
      <c r="CV6" s="530"/>
      <c r="CW6" s="530"/>
      <c r="CX6" s="530"/>
      <c r="CY6" s="530"/>
      <c r="CZ6" s="530"/>
      <c r="DA6" s="531"/>
      <c r="DB6" s="529">
        <v>103.6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212085</v>
      </c>
      <c r="BO7" s="384"/>
      <c r="BP7" s="384"/>
      <c r="BQ7" s="384"/>
      <c r="BR7" s="384"/>
      <c r="BS7" s="384"/>
      <c r="BT7" s="384"/>
      <c r="BU7" s="385"/>
      <c r="BV7" s="383">
        <v>313633</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58371633</v>
      </c>
      <c r="CU7" s="384"/>
      <c r="CV7" s="384"/>
      <c r="CW7" s="384"/>
      <c r="CX7" s="384"/>
      <c r="CY7" s="384"/>
      <c r="CZ7" s="384"/>
      <c r="DA7" s="385"/>
      <c r="DB7" s="383">
        <v>58492536</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1436802</v>
      </c>
      <c r="BO8" s="384"/>
      <c r="BP8" s="384"/>
      <c r="BQ8" s="384"/>
      <c r="BR8" s="384"/>
      <c r="BS8" s="384"/>
      <c r="BT8" s="384"/>
      <c r="BU8" s="385"/>
      <c r="BV8" s="383">
        <v>2366752</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0.61</v>
      </c>
      <c r="CU8" s="493"/>
      <c r="CV8" s="493"/>
      <c r="CW8" s="493"/>
      <c r="CX8" s="493"/>
      <c r="CY8" s="493"/>
      <c r="CZ8" s="493"/>
      <c r="DA8" s="494"/>
      <c r="DB8" s="492">
        <v>0.6</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239973</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-929950</v>
      </c>
      <c r="BO9" s="384"/>
      <c r="BP9" s="384"/>
      <c r="BQ9" s="384"/>
      <c r="BR9" s="384"/>
      <c r="BS9" s="384"/>
      <c r="BT9" s="384"/>
      <c r="BU9" s="385"/>
      <c r="BV9" s="383">
        <v>842409</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22</v>
      </c>
      <c r="CU9" s="354"/>
      <c r="CV9" s="354"/>
      <c r="CW9" s="354"/>
      <c r="CX9" s="354"/>
      <c r="CY9" s="354"/>
      <c r="CZ9" s="354"/>
      <c r="DA9" s="355"/>
      <c r="DB9" s="353">
        <v>21.5</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251003</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1185422</v>
      </c>
      <c r="BO10" s="384"/>
      <c r="BP10" s="384"/>
      <c r="BQ10" s="384"/>
      <c r="BR10" s="384"/>
      <c r="BS10" s="384"/>
      <c r="BT10" s="384"/>
      <c r="BU10" s="385"/>
      <c r="BV10" s="383">
        <v>767624</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v>515700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235624</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1050000</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232915</v>
      </c>
      <c r="S13" s="485"/>
      <c r="T13" s="485"/>
      <c r="U13" s="485"/>
      <c r="V13" s="486"/>
      <c r="W13" s="472" t="s">
        <v>122</v>
      </c>
      <c r="X13" s="396"/>
      <c r="Y13" s="396"/>
      <c r="Z13" s="396"/>
      <c r="AA13" s="396"/>
      <c r="AB13" s="397"/>
      <c r="AC13" s="359">
        <v>3020</v>
      </c>
      <c r="AD13" s="360"/>
      <c r="AE13" s="360"/>
      <c r="AF13" s="360"/>
      <c r="AG13" s="361"/>
      <c r="AH13" s="359">
        <v>4419</v>
      </c>
      <c r="AI13" s="360"/>
      <c r="AJ13" s="360"/>
      <c r="AK13" s="360"/>
      <c r="AL13" s="362"/>
      <c r="AM13" s="452" t="s">
        <v>123</v>
      </c>
      <c r="AN13" s="357"/>
      <c r="AO13" s="357"/>
      <c r="AP13" s="357"/>
      <c r="AQ13" s="357"/>
      <c r="AR13" s="357"/>
      <c r="AS13" s="357"/>
      <c r="AT13" s="358"/>
      <c r="AU13" s="440" t="s">
        <v>117</v>
      </c>
      <c r="AV13" s="441"/>
      <c r="AW13" s="441"/>
      <c r="AX13" s="441"/>
      <c r="AY13" s="363" t="s">
        <v>124</v>
      </c>
      <c r="AZ13" s="364"/>
      <c r="BA13" s="364"/>
      <c r="BB13" s="364"/>
      <c r="BC13" s="364"/>
      <c r="BD13" s="364"/>
      <c r="BE13" s="364"/>
      <c r="BF13" s="364"/>
      <c r="BG13" s="364"/>
      <c r="BH13" s="364"/>
      <c r="BI13" s="364"/>
      <c r="BJ13" s="364"/>
      <c r="BK13" s="364"/>
      <c r="BL13" s="364"/>
      <c r="BM13" s="365"/>
      <c r="BN13" s="383">
        <v>-278828</v>
      </c>
      <c r="BO13" s="384"/>
      <c r="BP13" s="384"/>
      <c r="BQ13" s="384"/>
      <c r="BR13" s="384"/>
      <c r="BS13" s="384"/>
      <c r="BT13" s="384"/>
      <c r="BU13" s="385"/>
      <c r="BV13" s="383">
        <v>1610033</v>
      </c>
      <c r="BW13" s="384"/>
      <c r="BX13" s="384"/>
      <c r="BY13" s="384"/>
      <c r="BZ13" s="384"/>
      <c r="CA13" s="384"/>
      <c r="CB13" s="384"/>
      <c r="CC13" s="385"/>
      <c r="CD13" s="392" t="s">
        <v>125</v>
      </c>
      <c r="CE13" s="393"/>
      <c r="CF13" s="393"/>
      <c r="CG13" s="393"/>
      <c r="CH13" s="393"/>
      <c r="CI13" s="393"/>
      <c r="CJ13" s="393"/>
      <c r="CK13" s="393"/>
      <c r="CL13" s="393"/>
      <c r="CM13" s="393"/>
      <c r="CN13" s="393"/>
      <c r="CO13" s="393"/>
      <c r="CP13" s="393"/>
      <c r="CQ13" s="393"/>
      <c r="CR13" s="393"/>
      <c r="CS13" s="394"/>
      <c r="CT13" s="353">
        <v>12.2</v>
      </c>
      <c r="CU13" s="354"/>
      <c r="CV13" s="354"/>
      <c r="CW13" s="354"/>
      <c r="CX13" s="354"/>
      <c r="CY13" s="354"/>
      <c r="CZ13" s="354"/>
      <c r="DA13" s="355"/>
      <c r="DB13" s="353">
        <v>12.7</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126</v>
      </c>
      <c r="M14" s="513"/>
      <c r="N14" s="513"/>
      <c r="O14" s="513"/>
      <c r="P14" s="513"/>
      <c r="Q14" s="514"/>
      <c r="R14" s="484">
        <v>238046</v>
      </c>
      <c r="S14" s="485"/>
      <c r="T14" s="485"/>
      <c r="U14" s="485"/>
      <c r="V14" s="486"/>
      <c r="W14" s="487"/>
      <c r="X14" s="399"/>
      <c r="Y14" s="399"/>
      <c r="Z14" s="399"/>
      <c r="AA14" s="399"/>
      <c r="AB14" s="400"/>
      <c r="AC14" s="477">
        <v>2.9</v>
      </c>
      <c r="AD14" s="478"/>
      <c r="AE14" s="478"/>
      <c r="AF14" s="478"/>
      <c r="AG14" s="479"/>
      <c r="AH14" s="477">
        <v>3.8</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127</v>
      </c>
      <c r="CE14" s="390"/>
      <c r="CF14" s="390"/>
      <c r="CG14" s="390"/>
      <c r="CH14" s="390"/>
      <c r="CI14" s="390"/>
      <c r="CJ14" s="390"/>
      <c r="CK14" s="390"/>
      <c r="CL14" s="390"/>
      <c r="CM14" s="390"/>
      <c r="CN14" s="390"/>
      <c r="CO14" s="390"/>
      <c r="CP14" s="390"/>
      <c r="CQ14" s="390"/>
      <c r="CR14" s="390"/>
      <c r="CS14" s="391"/>
      <c r="CT14" s="488">
        <v>105.4</v>
      </c>
      <c r="CU14" s="456"/>
      <c r="CV14" s="456"/>
      <c r="CW14" s="456"/>
      <c r="CX14" s="456"/>
      <c r="CY14" s="456"/>
      <c r="CZ14" s="456"/>
      <c r="DA14" s="457"/>
      <c r="DB14" s="488">
        <v>113.5</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235408</v>
      </c>
      <c r="S15" s="485"/>
      <c r="T15" s="485"/>
      <c r="U15" s="485"/>
      <c r="V15" s="486"/>
      <c r="W15" s="472" t="s">
        <v>128</v>
      </c>
      <c r="X15" s="396"/>
      <c r="Y15" s="396"/>
      <c r="Z15" s="396"/>
      <c r="AA15" s="396"/>
      <c r="AB15" s="397"/>
      <c r="AC15" s="359">
        <v>30590</v>
      </c>
      <c r="AD15" s="360"/>
      <c r="AE15" s="360"/>
      <c r="AF15" s="360"/>
      <c r="AG15" s="361"/>
      <c r="AH15" s="359">
        <v>33987</v>
      </c>
      <c r="AI15" s="360"/>
      <c r="AJ15" s="360"/>
      <c r="AK15" s="360"/>
      <c r="AL15" s="362"/>
      <c r="AM15" s="452"/>
      <c r="AN15" s="357"/>
      <c r="AO15" s="357"/>
      <c r="AP15" s="357"/>
      <c r="AQ15" s="357"/>
      <c r="AR15" s="357"/>
      <c r="AS15" s="357"/>
      <c r="AT15" s="358"/>
      <c r="AU15" s="440"/>
      <c r="AV15" s="441"/>
      <c r="AW15" s="441"/>
      <c r="AX15" s="441"/>
      <c r="AY15" s="375" t="s">
        <v>129</v>
      </c>
      <c r="AZ15" s="376"/>
      <c r="BA15" s="376"/>
      <c r="BB15" s="376"/>
      <c r="BC15" s="376"/>
      <c r="BD15" s="376"/>
      <c r="BE15" s="376"/>
      <c r="BF15" s="376"/>
      <c r="BG15" s="376"/>
      <c r="BH15" s="376"/>
      <c r="BI15" s="376"/>
      <c r="BJ15" s="376"/>
      <c r="BK15" s="376"/>
      <c r="BL15" s="376"/>
      <c r="BM15" s="377"/>
      <c r="BN15" s="378">
        <v>25492050</v>
      </c>
      <c r="BO15" s="379"/>
      <c r="BP15" s="379"/>
      <c r="BQ15" s="379"/>
      <c r="BR15" s="379"/>
      <c r="BS15" s="379"/>
      <c r="BT15" s="379"/>
      <c r="BU15" s="380"/>
      <c r="BV15" s="378">
        <v>25014545</v>
      </c>
      <c r="BW15" s="379"/>
      <c r="BX15" s="379"/>
      <c r="BY15" s="379"/>
      <c r="BZ15" s="379"/>
      <c r="CA15" s="379"/>
      <c r="CB15" s="379"/>
      <c r="CC15" s="380"/>
      <c r="CD15" s="489" t="s">
        <v>130</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131</v>
      </c>
      <c r="M16" s="475"/>
      <c r="N16" s="475"/>
      <c r="O16" s="475"/>
      <c r="P16" s="475"/>
      <c r="Q16" s="476"/>
      <c r="R16" s="469" t="s">
        <v>132</v>
      </c>
      <c r="S16" s="470"/>
      <c r="T16" s="470"/>
      <c r="U16" s="470"/>
      <c r="V16" s="471"/>
      <c r="W16" s="487"/>
      <c r="X16" s="399"/>
      <c r="Y16" s="399"/>
      <c r="Z16" s="399"/>
      <c r="AA16" s="399"/>
      <c r="AB16" s="400"/>
      <c r="AC16" s="477">
        <v>29</v>
      </c>
      <c r="AD16" s="478"/>
      <c r="AE16" s="478"/>
      <c r="AF16" s="478"/>
      <c r="AG16" s="479"/>
      <c r="AH16" s="477">
        <v>29</v>
      </c>
      <c r="AI16" s="478"/>
      <c r="AJ16" s="478"/>
      <c r="AK16" s="478"/>
      <c r="AL16" s="480"/>
      <c r="AM16" s="452"/>
      <c r="AN16" s="357"/>
      <c r="AO16" s="357"/>
      <c r="AP16" s="357"/>
      <c r="AQ16" s="357"/>
      <c r="AR16" s="357"/>
      <c r="AS16" s="357"/>
      <c r="AT16" s="358"/>
      <c r="AU16" s="440"/>
      <c r="AV16" s="441"/>
      <c r="AW16" s="441"/>
      <c r="AX16" s="441"/>
      <c r="AY16" s="363" t="s">
        <v>133</v>
      </c>
      <c r="AZ16" s="364"/>
      <c r="BA16" s="364"/>
      <c r="BB16" s="364"/>
      <c r="BC16" s="364"/>
      <c r="BD16" s="364"/>
      <c r="BE16" s="364"/>
      <c r="BF16" s="364"/>
      <c r="BG16" s="364"/>
      <c r="BH16" s="364"/>
      <c r="BI16" s="364"/>
      <c r="BJ16" s="364"/>
      <c r="BK16" s="364"/>
      <c r="BL16" s="364"/>
      <c r="BM16" s="365"/>
      <c r="BN16" s="383">
        <v>42067801</v>
      </c>
      <c r="BO16" s="384"/>
      <c r="BP16" s="384"/>
      <c r="BQ16" s="384"/>
      <c r="BR16" s="384"/>
      <c r="BS16" s="384"/>
      <c r="BT16" s="384"/>
      <c r="BU16" s="385"/>
      <c r="BV16" s="383">
        <v>41168338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134</v>
      </c>
      <c r="N17" s="467"/>
      <c r="O17" s="467"/>
      <c r="P17" s="467"/>
      <c r="Q17" s="468"/>
      <c r="R17" s="469" t="s">
        <v>135</v>
      </c>
      <c r="S17" s="470"/>
      <c r="T17" s="470"/>
      <c r="U17" s="470"/>
      <c r="V17" s="471"/>
      <c r="W17" s="472" t="s">
        <v>136</v>
      </c>
      <c r="X17" s="396"/>
      <c r="Y17" s="396"/>
      <c r="Z17" s="396"/>
      <c r="AA17" s="396"/>
      <c r="AB17" s="397"/>
      <c r="AC17" s="359">
        <v>71953</v>
      </c>
      <c r="AD17" s="360"/>
      <c r="AE17" s="360"/>
      <c r="AF17" s="360"/>
      <c r="AG17" s="361"/>
      <c r="AH17" s="359">
        <v>77274</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32721473</v>
      </c>
      <c r="BO17" s="384"/>
      <c r="BP17" s="384"/>
      <c r="BQ17" s="384"/>
      <c r="BR17" s="384"/>
      <c r="BS17" s="384"/>
      <c r="BT17" s="384"/>
      <c r="BU17" s="385"/>
      <c r="BV17" s="383">
        <v>32309128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138</v>
      </c>
      <c r="C18" s="446"/>
      <c r="D18" s="446"/>
      <c r="E18" s="447"/>
      <c r="F18" s="447"/>
      <c r="G18" s="447"/>
      <c r="H18" s="447"/>
      <c r="I18" s="447"/>
      <c r="J18" s="447"/>
      <c r="K18" s="447"/>
      <c r="L18" s="448">
        <v>352.8</v>
      </c>
      <c r="M18" s="448"/>
      <c r="N18" s="448"/>
      <c r="O18" s="448"/>
      <c r="P18" s="448"/>
      <c r="Q18" s="448"/>
      <c r="R18" s="449"/>
      <c r="S18" s="449"/>
      <c r="T18" s="449"/>
      <c r="U18" s="449"/>
      <c r="V18" s="450"/>
      <c r="W18" s="464"/>
      <c r="X18" s="465"/>
      <c r="Y18" s="465"/>
      <c r="Z18" s="465"/>
      <c r="AA18" s="465"/>
      <c r="AB18" s="473"/>
      <c r="AC18" s="347">
        <v>68.2</v>
      </c>
      <c r="AD18" s="348"/>
      <c r="AE18" s="348"/>
      <c r="AF18" s="348"/>
      <c r="AG18" s="451"/>
      <c r="AH18" s="347">
        <v>65.900000000000006</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57317859</v>
      </c>
      <c r="BO18" s="384"/>
      <c r="BP18" s="384"/>
      <c r="BQ18" s="384"/>
      <c r="BR18" s="384"/>
      <c r="BS18" s="384"/>
      <c r="BT18" s="384"/>
      <c r="BU18" s="385"/>
      <c r="BV18" s="383">
        <v>56508079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140</v>
      </c>
      <c r="C19" s="446"/>
      <c r="D19" s="446"/>
      <c r="E19" s="447"/>
      <c r="F19" s="447"/>
      <c r="G19" s="447"/>
      <c r="H19" s="447"/>
      <c r="I19" s="447"/>
      <c r="J19" s="447"/>
      <c r="K19" s="447"/>
      <c r="L19" s="453">
        <v>680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68177470</v>
      </c>
      <c r="BO19" s="384"/>
      <c r="BP19" s="384"/>
      <c r="BQ19" s="384"/>
      <c r="BR19" s="384"/>
      <c r="BS19" s="384"/>
      <c r="BT19" s="384"/>
      <c r="BU19" s="385"/>
      <c r="BV19" s="383">
        <v>67625487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142</v>
      </c>
      <c r="C20" s="446"/>
      <c r="D20" s="446"/>
      <c r="E20" s="447"/>
      <c r="F20" s="447"/>
      <c r="G20" s="447"/>
      <c r="H20" s="447"/>
      <c r="I20" s="447"/>
      <c r="J20" s="447"/>
      <c r="K20" s="447"/>
      <c r="L20" s="453">
        <v>98654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130282391</v>
      </c>
      <c r="BO23" s="384"/>
      <c r="BP23" s="384"/>
      <c r="BQ23" s="384"/>
      <c r="BR23" s="384"/>
      <c r="BS23" s="384"/>
      <c r="BT23" s="384"/>
      <c r="BU23" s="385"/>
      <c r="BV23" s="383">
        <v>129720188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10340</v>
      </c>
      <c r="R24" s="360"/>
      <c r="S24" s="360"/>
      <c r="T24" s="360"/>
      <c r="U24" s="360"/>
      <c r="V24" s="361"/>
      <c r="W24" s="425"/>
      <c r="X24" s="416"/>
      <c r="Y24" s="417"/>
      <c r="Z24" s="356" t="s">
        <v>152</v>
      </c>
      <c r="AA24" s="357"/>
      <c r="AB24" s="357"/>
      <c r="AC24" s="357"/>
      <c r="AD24" s="357"/>
      <c r="AE24" s="357"/>
      <c r="AF24" s="357"/>
      <c r="AG24" s="358"/>
      <c r="AH24" s="359">
        <v>1716</v>
      </c>
      <c r="AI24" s="360"/>
      <c r="AJ24" s="360"/>
      <c r="AK24" s="360"/>
      <c r="AL24" s="361"/>
      <c r="AM24" s="359">
        <v>6177600</v>
      </c>
      <c r="AN24" s="360"/>
      <c r="AO24" s="360"/>
      <c r="AP24" s="360"/>
      <c r="AQ24" s="360"/>
      <c r="AR24" s="361"/>
      <c r="AS24" s="359">
        <v>3600</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86786825</v>
      </c>
      <c r="BO24" s="384"/>
      <c r="BP24" s="384"/>
      <c r="BQ24" s="384"/>
      <c r="BR24" s="384"/>
      <c r="BS24" s="384"/>
      <c r="BT24" s="384"/>
      <c r="BU24" s="385"/>
      <c r="BV24" s="383">
        <v>86245093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2</v>
      </c>
      <c r="M25" s="360"/>
      <c r="N25" s="360"/>
      <c r="O25" s="360"/>
      <c r="P25" s="361"/>
      <c r="Q25" s="359">
        <v>8600</v>
      </c>
      <c r="R25" s="360"/>
      <c r="S25" s="360"/>
      <c r="T25" s="360"/>
      <c r="U25" s="360"/>
      <c r="V25" s="361"/>
      <c r="W25" s="425"/>
      <c r="X25" s="416"/>
      <c r="Y25" s="417"/>
      <c r="Z25" s="356" t="s">
        <v>155</v>
      </c>
      <c r="AA25" s="357"/>
      <c r="AB25" s="357"/>
      <c r="AC25" s="357"/>
      <c r="AD25" s="357"/>
      <c r="AE25" s="357"/>
      <c r="AF25" s="357"/>
      <c r="AG25" s="358"/>
      <c r="AH25" s="359">
        <v>349</v>
      </c>
      <c r="AI25" s="360"/>
      <c r="AJ25" s="360"/>
      <c r="AK25" s="360"/>
      <c r="AL25" s="361"/>
      <c r="AM25" s="359">
        <v>1154841</v>
      </c>
      <c r="AN25" s="360"/>
      <c r="AO25" s="360"/>
      <c r="AP25" s="360"/>
      <c r="AQ25" s="360"/>
      <c r="AR25" s="361"/>
      <c r="AS25" s="359">
        <v>3309</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39071938</v>
      </c>
      <c r="BO25" s="379"/>
      <c r="BP25" s="379"/>
      <c r="BQ25" s="379"/>
      <c r="BR25" s="379"/>
      <c r="BS25" s="379"/>
      <c r="BT25" s="379"/>
      <c r="BU25" s="380"/>
      <c r="BV25" s="378">
        <v>49211457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7400</v>
      </c>
      <c r="R26" s="360"/>
      <c r="S26" s="360"/>
      <c r="T26" s="360"/>
      <c r="U26" s="360"/>
      <c r="V26" s="361"/>
      <c r="W26" s="425"/>
      <c r="X26" s="416"/>
      <c r="Y26" s="417"/>
      <c r="Z26" s="356" t="s">
        <v>158</v>
      </c>
      <c r="AA26" s="438"/>
      <c r="AB26" s="438"/>
      <c r="AC26" s="438"/>
      <c r="AD26" s="438"/>
      <c r="AE26" s="438"/>
      <c r="AF26" s="438"/>
      <c r="AG26" s="439"/>
      <c r="AH26" s="359">
        <v>106</v>
      </c>
      <c r="AI26" s="360"/>
      <c r="AJ26" s="360"/>
      <c r="AK26" s="360"/>
      <c r="AL26" s="361"/>
      <c r="AM26" s="359">
        <v>391988</v>
      </c>
      <c r="AN26" s="360"/>
      <c r="AO26" s="360"/>
      <c r="AP26" s="360"/>
      <c r="AQ26" s="360"/>
      <c r="AR26" s="361"/>
      <c r="AS26" s="359">
        <v>3698</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6600</v>
      </c>
      <c r="R27" s="360"/>
      <c r="S27" s="360"/>
      <c r="T27" s="360"/>
      <c r="U27" s="360"/>
      <c r="V27" s="361"/>
      <c r="W27" s="425"/>
      <c r="X27" s="416"/>
      <c r="Y27" s="417"/>
      <c r="Z27" s="356" t="s">
        <v>161</v>
      </c>
      <c r="AA27" s="357"/>
      <c r="AB27" s="357"/>
      <c r="AC27" s="357"/>
      <c r="AD27" s="357"/>
      <c r="AE27" s="357"/>
      <c r="AF27" s="357"/>
      <c r="AG27" s="358"/>
      <c r="AH27" s="359">
        <v>60</v>
      </c>
      <c r="AI27" s="360"/>
      <c r="AJ27" s="360"/>
      <c r="AK27" s="360"/>
      <c r="AL27" s="361"/>
      <c r="AM27" s="359">
        <v>235459</v>
      </c>
      <c r="AN27" s="360"/>
      <c r="AO27" s="360"/>
      <c r="AP27" s="360"/>
      <c r="AQ27" s="360"/>
      <c r="AR27" s="361"/>
      <c r="AS27" s="359">
        <v>3924</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1004937</v>
      </c>
      <c r="BO27" s="387"/>
      <c r="BP27" s="387"/>
      <c r="BQ27" s="387"/>
      <c r="BR27" s="387"/>
      <c r="BS27" s="387"/>
      <c r="BT27" s="387"/>
      <c r="BU27" s="388"/>
      <c r="BV27" s="386">
        <v>1004193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6000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7812631</v>
      </c>
      <c r="BO28" s="379"/>
      <c r="BP28" s="379"/>
      <c r="BQ28" s="379"/>
      <c r="BR28" s="379"/>
      <c r="BS28" s="379"/>
      <c r="BT28" s="379"/>
      <c r="BU28" s="380"/>
      <c r="BV28" s="378">
        <v>7677209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30</v>
      </c>
      <c r="M29" s="360"/>
      <c r="N29" s="360"/>
      <c r="O29" s="360"/>
      <c r="P29" s="361"/>
      <c r="Q29" s="359">
        <v>5500</v>
      </c>
      <c r="R29" s="360"/>
      <c r="S29" s="360"/>
      <c r="T29" s="360"/>
      <c r="U29" s="360"/>
      <c r="V29" s="361"/>
      <c r="W29" s="426"/>
      <c r="X29" s="427"/>
      <c r="Y29" s="428"/>
      <c r="Z29" s="356" t="s">
        <v>168</v>
      </c>
      <c r="AA29" s="357"/>
      <c r="AB29" s="357"/>
      <c r="AC29" s="357"/>
      <c r="AD29" s="357"/>
      <c r="AE29" s="357"/>
      <c r="AF29" s="357"/>
      <c r="AG29" s="358"/>
      <c r="AH29" s="359">
        <v>1776</v>
      </c>
      <c r="AI29" s="360"/>
      <c r="AJ29" s="360"/>
      <c r="AK29" s="360"/>
      <c r="AL29" s="361"/>
      <c r="AM29" s="359">
        <v>6413059</v>
      </c>
      <c r="AN29" s="360"/>
      <c r="AO29" s="360"/>
      <c r="AP29" s="360"/>
      <c r="AQ29" s="360"/>
      <c r="AR29" s="361"/>
      <c r="AS29" s="359">
        <v>3611</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1075910</v>
      </c>
      <c r="BO29" s="384"/>
      <c r="BP29" s="384"/>
      <c r="BQ29" s="384"/>
      <c r="BR29" s="384"/>
      <c r="BS29" s="384"/>
      <c r="BT29" s="384"/>
      <c r="BU29" s="385"/>
      <c r="BV29" s="383">
        <v>1225872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100.6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5836974</v>
      </c>
      <c r="BO30" s="387"/>
      <c r="BP30" s="387"/>
      <c r="BQ30" s="387"/>
      <c r="BR30" s="387"/>
      <c r="BS30" s="387"/>
      <c r="BT30" s="387"/>
      <c r="BU30" s="388"/>
      <c r="BV30" s="386">
        <v>6245482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国民健康保険事業（事業勘定）特別会計</v>
      </c>
      <c r="X34" s="342"/>
      <c r="Y34" s="342"/>
      <c r="Z34" s="342"/>
      <c r="AA34" s="342"/>
      <c r="AB34" s="342"/>
      <c r="AC34" s="342"/>
      <c r="AD34" s="342"/>
      <c r="AE34" s="342"/>
      <c r="AF34" s="342"/>
      <c r="AG34" s="342"/>
      <c r="AH34" s="342"/>
      <c r="AI34" s="342"/>
      <c r="AJ34" s="342"/>
      <c r="AK34" s="342"/>
      <c r="AL34" s="165"/>
      <c r="AM34" s="343">
        <f>IF(AO34="","",MAX(C34:D43,U34:V43)+1)</f>
        <v>11</v>
      </c>
      <c r="AN34" s="343"/>
      <c r="AO34" s="342" t="str">
        <f>IF('各会計、関係団体の財政状況及び健全化判断比率'!B34="","",'各会計、関係団体の財政状況及び健全化判断比率'!B34)</f>
        <v>病院事業会計</v>
      </c>
      <c r="AP34" s="342"/>
      <c r="AQ34" s="342"/>
      <c r="AR34" s="342"/>
      <c r="AS34" s="342"/>
      <c r="AT34" s="342"/>
      <c r="AU34" s="342"/>
      <c r="AV34" s="342"/>
      <c r="AW34" s="342"/>
      <c r="AX34" s="342"/>
      <c r="AY34" s="342"/>
      <c r="AZ34" s="342"/>
      <c r="BA34" s="342"/>
      <c r="BB34" s="342"/>
      <c r="BC34" s="342"/>
      <c r="BD34" s="165"/>
      <c r="BE34" s="343">
        <f>IF(BG34="","",MAX(C34:D43,U34:V43,AM34:AN43)+1)</f>
        <v>15</v>
      </c>
      <c r="BF34" s="343"/>
      <c r="BG34" s="342" t="str">
        <f>IF('各会計、関係団体の財政状況及び健全化判断比率'!B38="","",'各会計、関係団体の財政状況及び健全化判断比率'!B38)</f>
        <v>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21</v>
      </c>
      <c r="BX34" s="343"/>
      <c r="BY34" s="342" t="str">
        <f>IF('各会計、関係団体の財政状況及び健全化判断比率'!B68="","",'各会計、関係団体の財政状況及び健全化判断比率'!B68)</f>
        <v>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23</v>
      </c>
      <c r="CP34" s="343"/>
      <c r="CQ34" s="342" t="str">
        <f>IF('各会計、関係団体の財政状況及び健全化判断比率'!BS7="","",'各会計、関係団体の財政状況及び健全化判断比率'!BS7)</f>
        <v>呉市体育振興財団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公園墓地事業特別会計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国民健康保険事業（直診勘定）特別会計</v>
      </c>
      <c r="X35" s="342"/>
      <c r="Y35" s="342"/>
      <c r="Z35" s="342"/>
      <c r="AA35" s="342"/>
      <c r="AB35" s="342"/>
      <c r="AC35" s="342"/>
      <c r="AD35" s="342"/>
      <c r="AE35" s="342"/>
      <c r="AF35" s="342"/>
      <c r="AG35" s="342"/>
      <c r="AH35" s="342"/>
      <c r="AI35" s="342"/>
      <c r="AJ35" s="342"/>
      <c r="AK35" s="342"/>
      <c r="AL35" s="165"/>
      <c r="AM35" s="343">
        <f t="shared" ref="AM35:AM43" si="0">IF(AO35="","",AM34+1)</f>
        <v>12</v>
      </c>
      <c r="AN35" s="343"/>
      <c r="AO35" s="342" t="str">
        <f>IF('各会計、関係団体の財政状況及び健全化判断比率'!B35="","",'各会計、関係団体の財政状況及び健全化判断比率'!B35)</f>
        <v>水道事業会計</v>
      </c>
      <c r="AP35" s="342"/>
      <c r="AQ35" s="342"/>
      <c r="AR35" s="342"/>
      <c r="AS35" s="342"/>
      <c r="AT35" s="342"/>
      <c r="AU35" s="342"/>
      <c r="AV35" s="342"/>
      <c r="AW35" s="342"/>
      <c r="AX35" s="342"/>
      <c r="AY35" s="342"/>
      <c r="AZ35" s="342"/>
      <c r="BA35" s="342"/>
      <c r="BB35" s="342"/>
      <c r="BC35" s="342"/>
      <c r="BD35" s="165"/>
      <c r="BE35" s="343">
        <f t="shared" ref="BE35:BE43" si="1">IF(BG35="","",BE34+1)</f>
        <v>16</v>
      </c>
      <c r="BF35" s="343"/>
      <c r="BG35" s="342" t="str">
        <f>IF('各会計、関係団体の財政状況及び健全化判断比率'!B39="","",'各会計、関係団体の財政状況及び健全化判断比率'!B39)</f>
        <v>地方卸売市場事業特別会計</v>
      </c>
      <c r="BH35" s="342"/>
      <c r="BI35" s="342"/>
      <c r="BJ35" s="342"/>
      <c r="BK35" s="342"/>
      <c r="BL35" s="342"/>
      <c r="BM35" s="342"/>
      <c r="BN35" s="342"/>
      <c r="BO35" s="342"/>
      <c r="BP35" s="342"/>
      <c r="BQ35" s="342"/>
      <c r="BR35" s="342"/>
      <c r="BS35" s="342"/>
      <c r="BT35" s="342"/>
      <c r="BU35" s="342"/>
      <c r="BV35" s="165"/>
      <c r="BW35" s="343">
        <f t="shared" ref="BW35:BW43" si="2">IF(BY35="","",BW34+1)</f>
        <v>22</v>
      </c>
      <c r="BX35" s="343"/>
      <c r="BY35" s="342" t="str">
        <f>IF('各会計、関係団体の財政状況及び健全化判断比率'!B69="","",'各会計、関係団体の財政状況及び健全化判断比率'!B69)</f>
        <v>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24</v>
      </c>
      <c r="CP35" s="343"/>
      <c r="CQ35" s="342" t="str">
        <f>IF('各会計、関係団体の財政状況及び健全化判断比率'!BS8="","",'各会計、関係団体の財政状況及び健全化判断比率'!BS8)</f>
        <v>くれ産業振興センター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地域下水道事業特別会計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f t="shared" si="0"/>
        <v>13</v>
      </c>
      <c r="AN36" s="343"/>
      <c r="AO36" s="342" t="str">
        <f>IF('各会計、関係団体の財政状況及び健全化判断比率'!B36="","",'各会計、関係団体の財政状況及び健全化判断比率'!B36)</f>
        <v>工業用水道事業会計</v>
      </c>
      <c r="AP36" s="342"/>
      <c r="AQ36" s="342"/>
      <c r="AR36" s="342"/>
      <c r="AS36" s="342"/>
      <c r="AT36" s="342"/>
      <c r="AU36" s="342"/>
      <c r="AV36" s="342"/>
      <c r="AW36" s="342"/>
      <c r="AX36" s="342"/>
      <c r="AY36" s="342"/>
      <c r="AZ36" s="342"/>
      <c r="BA36" s="342"/>
      <c r="BB36" s="342"/>
      <c r="BC36" s="342"/>
      <c r="BD36" s="165"/>
      <c r="BE36" s="343">
        <f t="shared" si="1"/>
        <v>17</v>
      </c>
      <c r="BF36" s="343"/>
      <c r="BG36" s="342" t="str">
        <f>IF('各会計、関係団体の財政状況及び健全化判断比率'!B40="","",'各会計、関係団体の財政状況及び健全化判断比率'!B40)</f>
        <v>野呂高原ロッジ事業特別会計</v>
      </c>
      <c r="BH36" s="342"/>
      <c r="BI36" s="342"/>
      <c r="BJ36" s="342"/>
      <c r="BK36" s="342"/>
      <c r="BL36" s="342"/>
      <c r="BM36" s="342"/>
      <c r="BN36" s="342"/>
      <c r="BO36" s="342"/>
      <c r="BP36" s="342"/>
      <c r="BQ36" s="342"/>
      <c r="BR36" s="342"/>
      <c r="BS36" s="342"/>
      <c r="BT36" s="342"/>
      <c r="BU36" s="342"/>
      <c r="BV36" s="165"/>
      <c r="BW36" s="343" t="str">
        <f t="shared" si="2"/>
        <v/>
      </c>
      <c r="BX36" s="343"/>
      <c r="BY36" s="342" t="str">
        <f>IF('各会計、関係団体の財政状況及び健全化判断比率'!B70="","",'各会計、関係団体の財政状況及び健全化判断比率'!B70)</f>
        <v/>
      </c>
      <c r="BZ36" s="342"/>
      <c r="CA36" s="342"/>
      <c r="CB36" s="342"/>
      <c r="CC36" s="342"/>
      <c r="CD36" s="342"/>
      <c r="CE36" s="342"/>
      <c r="CF36" s="342"/>
      <c r="CG36" s="342"/>
      <c r="CH36" s="342"/>
      <c r="CI36" s="342"/>
      <c r="CJ36" s="342"/>
      <c r="CK36" s="342"/>
      <c r="CL36" s="342"/>
      <c r="CM36" s="342"/>
      <c r="CN36" s="165"/>
      <c r="CO36" s="343">
        <f t="shared" si="3"/>
        <v>25</v>
      </c>
      <c r="CP36" s="343"/>
      <c r="CQ36" s="342" t="str">
        <f>IF('各会計、関係団体の財政状況及び健全化判断比率'!BS9="","",'各会計、関係団体の財政状況及び健全化判断比率'!BS9)</f>
        <v>呉市土地開発公社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離島航路事業特別会計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介護保険事業（保険勘定）特別会計</v>
      </c>
      <c r="X37" s="342"/>
      <c r="Y37" s="342"/>
      <c r="Z37" s="342"/>
      <c r="AA37" s="342"/>
      <c r="AB37" s="342"/>
      <c r="AC37" s="342"/>
      <c r="AD37" s="342"/>
      <c r="AE37" s="342"/>
      <c r="AF37" s="342"/>
      <c r="AG37" s="342"/>
      <c r="AH37" s="342"/>
      <c r="AI37" s="342"/>
      <c r="AJ37" s="342"/>
      <c r="AK37" s="342"/>
      <c r="AL37" s="165"/>
      <c r="AM37" s="343">
        <f t="shared" si="0"/>
        <v>14</v>
      </c>
      <c r="AN37" s="343"/>
      <c r="AO37" s="342" t="str">
        <f>IF('各会計、関係団体の財政状況及び健全化判断比率'!B37="","",'各会計、関係団体の財政状況及び健全化判断比率'!B37)</f>
        <v>下水道事業会計</v>
      </c>
      <c r="AP37" s="342"/>
      <c r="AQ37" s="342"/>
      <c r="AR37" s="342"/>
      <c r="AS37" s="342"/>
      <c r="AT37" s="342"/>
      <c r="AU37" s="342"/>
      <c r="AV37" s="342"/>
      <c r="AW37" s="342"/>
      <c r="AX37" s="342"/>
      <c r="AY37" s="342"/>
      <c r="AZ37" s="342"/>
      <c r="BA37" s="342"/>
      <c r="BB37" s="342"/>
      <c r="BC37" s="342"/>
      <c r="BD37" s="165"/>
      <c r="BE37" s="343">
        <f t="shared" si="1"/>
        <v>18</v>
      </c>
      <c r="BF37" s="343"/>
      <c r="BG37" s="342" t="str">
        <f>IF('各会計、関係団体の財政状況及び健全化判断比率'!B41="","",'各会計、関係団体の財政状況及び健全化判断比率'!B41)</f>
        <v>港湾整備事業特別会計</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26</v>
      </c>
      <c r="CP37" s="343"/>
      <c r="CQ37" s="342" t="str">
        <f>IF('各会計、関係団体の財政状況及び健全化判断比率'!BS10="","",'各会計、関係団体の財政状況及び健全化判断比率'!BS10)</f>
        <v>呉市文化振興財団</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9</v>
      </c>
      <c r="V38" s="343"/>
      <c r="W38" s="342" t="str">
        <f>IF('各会計、関係団体の財政状況及び健全化判断比率'!B32="","",'各会計、関係団体の財政状況及び健全化判断比率'!B32)</f>
        <v>介護保険事業（サービス勘定）特別会計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19</v>
      </c>
      <c r="BF38" s="343"/>
      <c r="BG38" s="342" t="str">
        <f>IF('各会計、関係団体の財政状況及び健全化判断比率'!B42="","",'各会計、関係団体の財政状況及び健全化判断比率'!B42)</f>
        <v>内陸土地造成事業特別会計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27</v>
      </c>
      <c r="CP38" s="343"/>
      <c r="CQ38" s="342" t="str">
        <f>IF('各会計、関係団体の財政状況及び健全化判断比率'!BS11="","",'各会計、関係団体の財政状況及び健全化判断比率'!BS11)</f>
        <v>蘭島文化振興財団</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f t="shared" si="4"/>
        <v>10</v>
      </c>
      <c r="V39" s="343"/>
      <c r="W39" s="342" t="str">
        <f>IF('各会計、関係団体の財政状況及び健全化判断比率'!B33="","",'各会計、関係団体の財政状況及び健全化判断比率'!B33)</f>
        <v>駐車場事業特別会計</v>
      </c>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20</v>
      </c>
      <c r="BF39" s="343"/>
      <c r="BG39" s="342" t="str">
        <f>IF('各会計、関係団体の財政状況及び健全化判断比率'!B43="","",'各会計、関係団体の財政状況及び健全化判断比率'!B43)</f>
        <v>臨海土地造成事業特別会計</v>
      </c>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28</v>
      </c>
      <c r="CP39" s="343"/>
      <c r="CQ39" s="342" t="str">
        <f>IF('各会計、関係団体の財政状況及び健全化判断比率'!BS12="","",'各会計、関係団体の財政状況及び健全化判断比率'!BS12)</f>
        <v>野呂山観光開発公社</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29</v>
      </c>
      <c r="CP40" s="343"/>
      <c r="CQ40" s="342" t="str">
        <f>IF('各会計、関係団体の財政状況及び健全化判断比率'!BS13="","",'各会計、関係団体の財政状況及び健全化判断比率'!BS13)</f>
        <v>安浦町生涯学習振興財団</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30</v>
      </c>
      <c r="CP41" s="343"/>
      <c r="CQ41" s="342" t="str">
        <f>IF('各会計、関係団体の財政状況及び健全化判断比率'!BS14="","",'各会計、関係団体の財政状況及び健全化判断比率'!BS14)</f>
        <v>倉橋まちづくり公社</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31</v>
      </c>
      <c r="CP42" s="343"/>
      <c r="CQ42" s="342" t="str">
        <f>IF('各会計、関係団体の財政状況及び健全化判断比率'!BS15="","",'各会計、関係団体の財政状況及び健全化判断比率'!BS15)</f>
        <v>県民の浜蒲刈</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32</v>
      </c>
      <c r="CP43" s="343"/>
      <c r="CQ43" s="342" t="str">
        <f>IF('各会計、関係団体の財政状況及び健全化判断比率'!BS16="","",'各会計、関係団体の財政状況及び健全化判断比率'!BS16)</f>
        <v>斎島汽船</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election activeCell="M41" sqref="M41"/>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525</v>
      </c>
      <c r="J40" s="79" t="s">
        <v>526</v>
      </c>
      <c r="K40" s="79" t="s">
        <v>527</v>
      </c>
      <c r="L40" s="79" t="s">
        <v>528</v>
      </c>
      <c r="M40" s="80" t="s">
        <v>529</v>
      </c>
    </row>
    <row r="41" spans="2:13" ht="27.75" customHeight="1" x14ac:dyDescent="0.15">
      <c r="B41" s="1181" t="s">
        <v>23</v>
      </c>
      <c r="C41" s="1182"/>
      <c r="D41" s="81"/>
      <c r="E41" s="1183" t="s">
        <v>24</v>
      </c>
      <c r="F41" s="1183"/>
      <c r="G41" s="1183"/>
      <c r="H41" s="1184"/>
      <c r="I41" s="82">
        <v>137009</v>
      </c>
      <c r="J41" s="83">
        <v>139135</v>
      </c>
      <c r="K41" s="83">
        <v>134883</v>
      </c>
      <c r="L41" s="83">
        <v>129976</v>
      </c>
      <c r="M41" s="84">
        <v>130470</v>
      </c>
    </row>
    <row r="42" spans="2:13" ht="27.75" customHeight="1" x14ac:dyDescent="0.15">
      <c r="B42" s="1171"/>
      <c r="C42" s="1172"/>
      <c r="D42" s="85"/>
      <c r="E42" s="1175" t="s">
        <v>25</v>
      </c>
      <c r="F42" s="1175"/>
      <c r="G42" s="1175"/>
      <c r="H42" s="1176"/>
      <c r="I42" s="86">
        <v>9226</v>
      </c>
      <c r="J42" s="87">
        <v>8152</v>
      </c>
      <c r="K42" s="87">
        <v>7071</v>
      </c>
      <c r="L42" s="87">
        <v>5985</v>
      </c>
      <c r="M42" s="88">
        <v>4894</v>
      </c>
    </row>
    <row r="43" spans="2:13" ht="27.75" customHeight="1" x14ac:dyDescent="0.15">
      <c r="B43" s="1171"/>
      <c r="C43" s="1172"/>
      <c r="D43" s="85"/>
      <c r="E43" s="1175" t="s">
        <v>26</v>
      </c>
      <c r="F43" s="1175"/>
      <c r="G43" s="1175"/>
      <c r="H43" s="1176"/>
      <c r="I43" s="86">
        <v>45848</v>
      </c>
      <c r="J43" s="87">
        <v>41308</v>
      </c>
      <c r="K43" s="87">
        <v>38621</v>
      </c>
      <c r="L43" s="87">
        <v>37643</v>
      </c>
      <c r="M43" s="88">
        <v>36248</v>
      </c>
    </row>
    <row r="44" spans="2:13" ht="27.75" customHeight="1" x14ac:dyDescent="0.15">
      <c r="B44" s="1171"/>
      <c r="C44" s="1172"/>
      <c r="D44" s="85"/>
      <c r="E44" s="1175" t="s">
        <v>27</v>
      </c>
      <c r="F44" s="1175"/>
      <c r="G44" s="1175"/>
      <c r="H44" s="1176"/>
      <c r="I44" s="86" t="s">
        <v>500</v>
      </c>
      <c r="J44" s="87" t="s">
        <v>500</v>
      </c>
      <c r="K44" s="87" t="s">
        <v>500</v>
      </c>
      <c r="L44" s="87" t="s">
        <v>500</v>
      </c>
      <c r="M44" s="88" t="s">
        <v>500</v>
      </c>
    </row>
    <row r="45" spans="2:13" ht="27.75" customHeight="1" x14ac:dyDescent="0.15">
      <c r="B45" s="1171"/>
      <c r="C45" s="1172"/>
      <c r="D45" s="85"/>
      <c r="E45" s="1175" t="s">
        <v>28</v>
      </c>
      <c r="F45" s="1175"/>
      <c r="G45" s="1175"/>
      <c r="H45" s="1176"/>
      <c r="I45" s="86">
        <v>25816</v>
      </c>
      <c r="J45" s="87">
        <v>25034</v>
      </c>
      <c r="K45" s="87">
        <v>24998</v>
      </c>
      <c r="L45" s="87">
        <v>23851</v>
      </c>
      <c r="M45" s="88">
        <v>21698</v>
      </c>
    </row>
    <row r="46" spans="2:13" ht="27.75" customHeight="1" x14ac:dyDescent="0.15">
      <c r="B46" s="1171"/>
      <c r="C46" s="1172"/>
      <c r="D46" s="85"/>
      <c r="E46" s="1175" t="s">
        <v>29</v>
      </c>
      <c r="F46" s="1175"/>
      <c r="G46" s="1175"/>
      <c r="H46" s="1176"/>
      <c r="I46" s="86">
        <v>772</v>
      </c>
      <c r="J46" s="87">
        <v>757</v>
      </c>
      <c r="K46" s="87">
        <v>744</v>
      </c>
      <c r="L46" s="87">
        <v>731</v>
      </c>
      <c r="M46" s="88">
        <v>717</v>
      </c>
    </row>
    <row r="47" spans="2:13" ht="27.75" customHeight="1" x14ac:dyDescent="0.15">
      <c r="B47" s="1171"/>
      <c r="C47" s="1172"/>
      <c r="D47" s="85"/>
      <c r="E47" s="1175" t="s">
        <v>30</v>
      </c>
      <c r="F47" s="1175"/>
      <c r="G47" s="1175"/>
      <c r="H47" s="1176"/>
      <c r="I47" s="86" t="s">
        <v>500</v>
      </c>
      <c r="J47" s="87" t="s">
        <v>500</v>
      </c>
      <c r="K47" s="87" t="s">
        <v>500</v>
      </c>
      <c r="L47" s="87" t="s">
        <v>500</v>
      </c>
      <c r="M47" s="88" t="s">
        <v>500</v>
      </c>
    </row>
    <row r="48" spans="2:13" ht="27.75" customHeight="1" x14ac:dyDescent="0.15">
      <c r="B48" s="1173"/>
      <c r="C48" s="1174"/>
      <c r="D48" s="85"/>
      <c r="E48" s="1175" t="s">
        <v>31</v>
      </c>
      <c r="F48" s="1175"/>
      <c r="G48" s="1175"/>
      <c r="H48" s="1176"/>
      <c r="I48" s="86" t="s">
        <v>500</v>
      </c>
      <c r="J48" s="87" t="s">
        <v>500</v>
      </c>
      <c r="K48" s="87" t="s">
        <v>500</v>
      </c>
      <c r="L48" s="87" t="s">
        <v>500</v>
      </c>
      <c r="M48" s="88" t="s">
        <v>500</v>
      </c>
    </row>
    <row r="49" spans="2:13" ht="27.75" customHeight="1" x14ac:dyDescent="0.15">
      <c r="B49" s="1169" t="s">
        <v>32</v>
      </c>
      <c r="C49" s="1170"/>
      <c r="D49" s="89"/>
      <c r="E49" s="1175" t="s">
        <v>33</v>
      </c>
      <c r="F49" s="1175"/>
      <c r="G49" s="1175"/>
      <c r="H49" s="1176"/>
      <c r="I49" s="86">
        <v>14811</v>
      </c>
      <c r="J49" s="87">
        <v>15487</v>
      </c>
      <c r="K49" s="87">
        <v>15090</v>
      </c>
      <c r="L49" s="87">
        <v>15831</v>
      </c>
      <c r="M49" s="88">
        <v>15817</v>
      </c>
    </row>
    <row r="50" spans="2:13" ht="27.75" customHeight="1" x14ac:dyDescent="0.15">
      <c r="B50" s="1171"/>
      <c r="C50" s="1172"/>
      <c r="D50" s="85"/>
      <c r="E50" s="1175" t="s">
        <v>34</v>
      </c>
      <c r="F50" s="1175"/>
      <c r="G50" s="1175"/>
      <c r="H50" s="1176"/>
      <c r="I50" s="86">
        <v>25171</v>
      </c>
      <c r="J50" s="87">
        <v>24876</v>
      </c>
      <c r="K50" s="87">
        <v>23599</v>
      </c>
      <c r="L50" s="87">
        <v>22486</v>
      </c>
      <c r="M50" s="88">
        <v>20979</v>
      </c>
    </row>
    <row r="51" spans="2:13" ht="27.75" customHeight="1" x14ac:dyDescent="0.15">
      <c r="B51" s="1173"/>
      <c r="C51" s="1174"/>
      <c r="D51" s="85"/>
      <c r="E51" s="1175" t="s">
        <v>35</v>
      </c>
      <c r="F51" s="1175"/>
      <c r="G51" s="1175"/>
      <c r="H51" s="1176"/>
      <c r="I51" s="86">
        <v>109666</v>
      </c>
      <c r="J51" s="87">
        <v>108598</v>
      </c>
      <c r="K51" s="87">
        <v>106517</v>
      </c>
      <c r="L51" s="87">
        <v>105194</v>
      </c>
      <c r="M51" s="88">
        <v>107117</v>
      </c>
    </row>
    <row r="52" spans="2:13" ht="27.75" customHeight="1" thickBot="1" x14ac:dyDescent="0.2">
      <c r="B52" s="1177" t="s">
        <v>36</v>
      </c>
      <c r="C52" s="1178"/>
      <c r="D52" s="90"/>
      <c r="E52" s="1179" t="s">
        <v>37</v>
      </c>
      <c r="F52" s="1179"/>
      <c r="G52" s="1179"/>
      <c r="H52" s="1180"/>
      <c r="I52" s="91">
        <v>69022</v>
      </c>
      <c r="J52" s="92">
        <v>65424</v>
      </c>
      <c r="K52" s="92">
        <v>61112</v>
      </c>
      <c r="L52" s="92">
        <v>54675</v>
      </c>
      <c r="M52" s="93">
        <v>50114</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524</v>
      </c>
      <c r="G2" s="111"/>
      <c r="H2" s="112"/>
    </row>
    <row r="3" spans="1:8" x14ac:dyDescent="0.15">
      <c r="A3" s="108" t="s">
        <v>517</v>
      </c>
      <c r="B3" s="113"/>
      <c r="C3" s="114"/>
      <c r="D3" s="115">
        <v>67523</v>
      </c>
      <c r="E3" s="116"/>
      <c r="F3" s="117">
        <v>41739</v>
      </c>
      <c r="G3" s="118"/>
      <c r="H3" s="119"/>
    </row>
    <row r="4" spans="1:8" x14ac:dyDescent="0.15">
      <c r="A4" s="120"/>
      <c r="B4" s="121"/>
      <c r="C4" s="122"/>
      <c r="D4" s="123">
        <v>36538</v>
      </c>
      <c r="E4" s="124"/>
      <c r="F4" s="125">
        <v>24625</v>
      </c>
      <c r="G4" s="126"/>
      <c r="H4" s="127"/>
    </row>
    <row r="5" spans="1:8" x14ac:dyDescent="0.15">
      <c r="A5" s="108" t="s">
        <v>519</v>
      </c>
      <c r="B5" s="113"/>
      <c r="C5" s="114"/>
      <c r="D5" s="115">
        <v>47686</v>
      </c>
      <c r="E5" s="116"/>
      <c r="F5" s="117">
        <v>36765</v>
      </c>
      <c r="G5" s="118"/>
      <c r="H5" s="119"/>
    </row>
    <row r="6" spans="1:8" x14ac:dyDescent="0.15">
      <c r="A6" s="120"/>
      <c r="B6" s="121"/>
      <c r="C6" s="122"/>
      <c r="D6" s="123">
        <v>28592</v>
      </c>
      <c r="E6" s="124"/>
      <c r="F6" s="125">
        <v>20975</v>
      </c>
      <c r="G6" s="126"/>
      <c r="H6" s="127"/>
    </row>
    <row r="7" spans="1:8" x14ac:dyDescent="0.15">
      <c r="A7" s="108" t="s">
        <v>520</v>
      </c>
      <c r="B7" s="113"/>
      <c r="C7" s="114"/>
      <c r="D7" s="115">
        <v>46580</v>
      </c>
      <c r="E7" s="116"/>
      <c r="F7" s="117">
        <v>39052</v>
      </c>
      <c r="G7" s="118"/>
      <c r="H7" s="119"/>
    </row>
    <row r="8" spans="1:8" x14ac:dyDescent="0.15">
      <c r="A8" s="120"/>
      <c r="B8" s="121"/>
      <c r="C8" s="122"/>
      <c r="D8" s="123">
        <v>32837</v>
      </c>
      <c r="E8" s="124"/>
      <c r="F8" s="125">
        <v>21186</v>
      </c>
      <c r="G8" s="126"/>
      <c r="H8" s="127"/>
    </row>
    <row r="9" spans="1:8" x14ac:dyDescent="0.15">
      <c r="A9" s="108" t="s">
        <v>521</v>
      </c>
      <c r="B9" s="113"/>
      <c r="C9" s="114"/>
      <c r="D9" s="115">
        <v>38536</v>
      </c>
      <c r="E9" s="116"/>
      <c r="F9" s="117">
        <v>41235</v>
      </c>
      <c r="G9" s="118"/>
      <c r="H9" s="119"/>
    </row>
    <row r="10" spans="1:8" x14ac:dyDescent="0.15">
      <c r="A10" s="120"/>
      <c r="B10" s="121"/>
      <c r="C10" s="122"/>
      <c r="D10" s="123">
        <v>21481</v>
      </c>
      <c r="E10" s="124"/>
      <c r="F10" s="125">
        <v>22086</v>
      </c>
      <c r="G10" s="126"/>
      <c r="H10" s="127"/>
    </row>
    <row r="11" spans="1:8" x14ac:dyDescent="0.15">
      <c r="A11" s="108" t="s">
        <v>522</v>
      </c>
      <c r="B11" s="113"/>
      <c r="C11" s="114"/>
      <c r="D11" s="115">
        <v>69096</v>
      </c>
      <c r="E11" s="116"/>
      <c r="F11" s="117">
        <v>41862</v>
      </c>
      <c r="G11" s="118"/>
      <c r="H11" s="119"/>
    </row>
    <row r="12" spans="1:8" x14ac:dyDescent="0.15">
      <c r="A12" s="120"/>
      <c r="B12" s="121"/>
      <c r="C12" s="128"/>
      <c r="D12" s="123">
        <v>39627</v>
      </c>
      <c r="E12" s="124"/>
      <c r="F12" s="125">
        <v>23710</v>
      </c>
      <c r="G12" s="126"/>
      <c r="H12" s="127"/>
    </row>
    <row r="13" spans="1:8" x14ac:dyDescent="0.15">
      <c r="A13" s="108"/>
      <c r="B13" s="113"/>
      <c r="C13" s="129"/>
      <c r="D13" s="130">
        <v>53884</v>
      </c>
      <c r="E13" s="131"/>
      <c r="F13" s="132">
        <v>40131</v>
      </c>
      <c r="G13" s="133"/>
      <c r="H13" s="119"/>
    </row>
    <row r="14" spans="1:8" x14ac:dyDescent="0.15">
      <c r="A14" s="120"/>
      <c r="B14" s="121"/>
      <c r="C14" s="122"/>
      <c r="D14" s="123">
        <v>31815</v>
      </c>
      <c r="E14" s="124"/>
      <c r="F14" s="125">
        <v>22516</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2.0299999999999998</v>
      </c>
      <c r="C19" s="134">
        <f>ROUND(VALUE(SUBSTITUTE(実質収支比率等に係る経年分析!G$48,"▲","-")),2)</f>
        <v>2.34</v>
      </c>
      <c r="D19" s="134">
        <f>ROUND(VALUE(SUBSTITUTE(実質収支比率等に係る経年分析!H$48,"▲","-")),2)</f>
        <v>2.61</v>
      </c>
      <c r="E19" s="134">
        <f>ROUND(VALUE(SUBSTITUTE(実質収支比率等に係る経年分析!I$48,"▲","-")),2)</f>
        <v>4.05</v>
      </c>
      <c r="F19" s="134">
        <f>ROUND(VALUE(SUBSTITUTE(実質収支比率等に係る経年分析!J$48,"▲","-")),2)</f>
        <v>2.46</v>
      </c>
    </row>
    <row r="20" spans="1:11" x14ac:dyDescent="0.15">
      <c r="A20" s="134" t="s">
        <v>42</v>
      </c>
      <c r="B20" s="134">
        <f>ROUND(VALUE(SUBSTITUTE(実質収支比率等に係る経年分析!F$47,"▲","-")),2)</f>
        <v>12.73</v>
      </c>
      <c r="C20" s="134">
        <f>ROUND(VALUE(SUBSTITUTE(実質収支比率等に係る経年分析!G$47,"▲","-")),2)</f>
        <v>13.8</v>
      </c>
      <c r="D20" s="134">
        <f>ROUND(VALUE(SUBSTITUTE(実質収支比率等に係る経年分析!H$47,"▲","-")),2)</f>
        <v>11.82</v>
      </c>
      <c r="E20" s="134">
        <f>ROUND(VALUE(SUBSTITUTE(実質収支比率等に係る経年分析!I$47,"▲","-")),2)</f>
        <v>13.13</v>
      </c>
      <c r="F20" s="134">
        <f>ROUND(VALUE(SUBSTITUTE(実質収支比率等に係る経年分析!J$47,"▲","-")),2)</f>
        <v>13.38</v>
      </c>
    </row>
    <row r="21" spans="1:11" x14ac:dyDescent="0.15">
      <c r="A21" s="134" t="s">
        <v>43</v>
      </c>
      <c r="B21" s="134">
        <f>IF(ISNUMBER(VALUE(SUBSTITUTE(実質収支比率等に係る経年分析!F$49,"▲","-"))),ROUND(VALUE(SUBSTITUTE(実質収支比率等に係る経年分析!F$49,"▲","-")),2),NA())</f>
        <v>5.83</v>
      </c>
      <c r="C21" s="134">
        <f>IF(ISNUMBER(VALUE(SUBSTITUTE(実質収支比率等に係る経年分析!G$49,"▲","-"))),ROUND(VALUE(SUBSTITUTE(実質収支比率等に係る経年分析!G$49,"▲","-")),2),NA())</f>
        <v>1.1599999999999999</v>
      </c>
      <c r="D21" s="134">
        <f>IF(ISNUMBER(VALUE(SUBSTITUTE(実質収支比率等に係る経年分析!H$49,"▲","-"))),ROUND(VALUE(SUBSTITUTE(実質収支比率等に係る経年分析!H$49,"▲","-")),2),NA())</f>
        <v>-1.54</v>
      </c>
      <c r="E21" s="134">
        <f>IF(ISNUMBER(VALUE(SUBSTITUTE(実質収支比率等に係る経年分析!I$49,"▲","-"))),ROUND(VALUE(SUBSTITUTE(実質収支比率等に係る経年分析!I$49,"▲","-")),2),NA())</f>
        <v>2.75</v>
      </c>
      <c r="F21" s="134">
        <f>IF(ISNUMBER(VALUE(SUBSTITUTE(実質収支比率等に係る経年分析!J$49,"▲","-"))),ROUND(VALUE(SUBSTITUTE(実質収支比率等に係る経年分析!J$49,"▲","-")),2),NA())</f>
        <v>-0.48</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0.14000000000000001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0.15</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5.55</v>
      </c>
      <c r="E28" s="135" t="e">
        <f>IF(ROUND(VALUE(SUBSTITUTE(連結実質赤字比率に係る赤字・黒字の構成分析!G$42,"▲", "-")), 2) &gt;= 0, ABS(ROUND(VALUE(SUBSTITUTE(連結実質赤字比率に係る赤字・黒字の構成分析!G$42,"▲", "-")), 2)), NA())</f>
        <v>#N/A</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0.19</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0.21</v>
      </c>
    </row>
    <row r="30" spans="1:11" x14ac:dyDescent="0.15">
      <c r="A30" s="135" t="str">
        <f>IF(連結実質赤字比率に係る赤字・黒字の構成分析!C$40="",NA(),連結実質赤字比率に係る赤字・黒字の構成分析!C$40)</f>
        <v>病院事業会計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0.34</v>
      </c>
    </row>
    <row r="31" spans="1:11" x14ac:dyDescent="0.15">
      <c r="A31" s="135" t="str">
        <f>IF(連結実質赤字比率に係る赤字・黒字の構成分析!C$39="",NA(),連結実質赤字比率に係る赤字・黒字の構成分析!C$39)</f>
        <v>介護保険事業（保険勘定）特別会計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v>
      </c>
    </row>
    <row r="32" spans="1:11" x14ac:dyDescent="0.15">
      <c r="A32" s="135" t="str">
        <f>IF(連結実質赤字比率に係る赤字・黒字の構成分析!C$38="",NA(),連結実質赤字比率に係る赤字・黒字の構成分析!C$38)</f>
        <v>国民健康保険事業（事業勘定）特別会計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1.1000000000000001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1.28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1.62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1.7</v>
      </c>
    </row>
    <row r="33" spans="1:16" x14ac:dyDescent="0.15">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1.89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1.97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1.89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1.77</v>
      </c>
    </row>
    <row r="34" spans="1:16" x14ac:dyDescent="0.15">
      <c r="A34" s="135" t="str">
        <f>IF(連結実質赤字比率に係る赤字・黒字の構成分析!C$36="",NA(),連結実質赤字比率に係る赤字・黒字の構成分析!C$36)</f>
        <v>工業用水道事業会計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2.0299999999999998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2.19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2.0699999999999998</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3.84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3.53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2.23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2.02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2.33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4.04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2.4500000000000002</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12276</v>
      </c>
      <c r="E42" s="136"/>
      <c r="F42" s="136"/>
      <c r="G42" s="136">
        <f>'実質公債費比率（分子）の構造'!L$52</f>
        <v>12506</v>
      </c>
      <c r="H42" s="136"/>
      <c r="I42" s="136"/>
      <c r="J42" s="136">
        <f>'実質公債費比率（分子）の構造'!M$52</f>
        <v>12548</v>
      </c>
      <c r="K42" s="136"/>
      <c r="L42" s="136"/>
      <c r="M42" s="136">
        <f>'実質公債費比率（分子）の構造'!N$52</f>
        <v>12623</v>
      </c>
      <c r="N42" s="136"/>
      <c r="O42" s="136"/>
      <c r="P42" s="136">
        <f>'実質公債費比率（分子）の構造'!O$52</f>
        <v>13144</v>
      </c>
    </row>
    <row r="43" spans="1:16" x14ac:dyDescent="0.15">
      <c r="A43" s="136" t="s">
        <v>51</v>
      </c>
      <c r="B43" s="136">
        <f>'実質公債費比率（分子）の構造'!K$51</f>
        <v>11</v>
      </c>
      <c r="C43" s="136"/>
      <c r="D43" s="136"/>
      <c r="E43" s="136">
        <f>'実質公債費比率（分子）の構造'!L$51</f>
        <v>12</v>
      </c>
      <c r="F43" s="136"/>
      <c r="G43" s="136"/>
      <c r="H43" s="136">
        <f>'実質公債費比率（分子）の構造'!M$51</f>
        <v>7</v>
      </c>
      <c r="I43" s="136"/>
      <c r="J43" s="136"/>
      <c r="K43" s="136">
        <f>'実質公債費比率（分子）の構造'!N$51</f>
        <v>7</v>
      </c>
      <c r="L43" s="136"/>
      <c r="M43" s="136"/>
      <c r="N43" s="136">
        <f>'実質公債費比率（分子）の構造'!O$51</f>
        <v>3</v>
      </c>
      <c r="O43" s="136"/>
      <c r="P43" s="136"/>
    </row>
    <row r="44" spans="1:16" x14ac:dyDescent="0.15">
      <c r="A44" s="136" t="s">
        <v>52</v>
      </c>
      <c r="B44" s="136">
        <f>'実質公債費比率（分子）の構造'!K$50</f>
        <v>1129</v>
      </c>
      <c r="C44" s="136"/>
      <c r="D44" s="136"/>
      <c r="E44" s="136">
        <f>'実質公債費比率（分子）の構造'!L$50</f>
        <v>1129</v>
      </c>
      <c r="F44" s="136"/>
      <c r="G44" s="136"/>
      <c r="H44" s="136">
        <f>'実質公債費比率（分子）の構造'!M$50</f>
        <v>1129</v>
      </c>
      <c r="I44" s="136"/>
      <c r="J44" s="136"/>
      <c r="K44" s="136">
        <f>'実質公債費比率（分子）の構造'!N$50</f>
        <v>1130</v>
      </c>
      <c r="L44" s="136"/>
      <c r="M44" s="136"/>
      <c r="N44" s="136">
        <f>'実質公債費比率（分子）の構造'!O$50</f>
        <v>1130</v>
      </c>
      <c r="O44" s="136"/>
      <c r="P44" s="136"/>
    </row>
    <row r="45" spans="1:16" x14ac:dyDescent="0.15">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2499</v>
      </c>
      <c r="C46" s="136"/>
      <c r="D46" s="136"/>
      <c r="E46" s="136">
        <f>'実質公債費比率（分子）の構造'!L$48</f>
        <v>2878</v>
      </c>
      <c r="F46" s="136"/>
      <c r="G46" s="136"/>
      <c r="H46" s="136">
        <f>'実質公債費比率（分子）の構造'!M$48</f>
        <v>2302</v>
      </c>
      <c r="I46" s="136"/>
      <c r="J46" s="136"/>
      <c r="K46" s="136">
        <f>'実質公債費比率（分子）の構造'!N$48</f>
        <v>2298</v>
      </c>
      <c r="L46" s="136"/>
      <c r="M46" s="136"/>
      <c r="N46" s="136">
        <f>'実質公債費比率（分子）の構造'!O$48</f>
        <v>2213</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14693</v>
      </c>
      <c r="C49" s="136"/>
      <c r="D49" s="136"/>
      <c r="E49" s="136">
        <f>'実質公債費比率（分子）の構造'!L$45</f>
        <v>14677</v>
      </c>
      <c r="F49" s="136"/>
      <c r="G49" s="136"/>
      <c r="H49" s="136">
        <f>'実質公債費比率（分子）の構造'!M$45</f>
        <v>15299</v>
      </c>
      <c r="I49" s="136"/>
      <c r="J49" s="136"/>
      <c r="K49" s="136">
        <f>'実質公債費比率（分子）の構造'!N$45</f>
        <v>15264</v>
      </c>
      <c r="L49" s="136"/>
      <c r="M49" s="136"/>
      <c r="N49" s="136">
        <f>'実質公債費比率（分子）の構造'!O$45</f>
        <v>15177</v>
      </c>
      <c r="O49" s="136"/>
      <c r="P49" s="136"/>
    </row>
    <row r="50" spans="1:16" x14ac:dyDescent="0.15">
      <c r="A50" s="136" t="s">
        <v>58</v>
      </c>
      <c r="B50" s="136" t="e">
        <f>NA()</f>
        <v>#N/A</v>
      </c>
      <c r="C50" s="136">
        <f>IF(ISNUMBER('実質公債費比率（分子）の構造'!K$53),'実質公債費比率（分子）の構造'!K$53,NA())</f>
        <v>6056</v>
      </c>
      <c r="D50" s="136" t="e">
        <f>NA()</f>
        <v>#N/A</v>
      </c>
      <c r="E50" s="136" t="e">
        <f>NA()</f>
        <v>#N/A</v>
      </c>
      <c r="F50" s="136">
        <f>IF(ISNUMBER('実質公債費比率（分子）の構造'!L$53),'実質公債費比率（分子）の構造'!L$53,NA())</f>
        <v>6190</v>
      </c>
      <c r="G50" s="136" t="e">
        <f>NA()</f>
        <v>#N/A</v>
      </c>
      <c r="H50" s="136" t="e">
        <f>NA()</f>
        <v>#N/A</v>
      </c>
      <c r="I50" s="136">
        <f>IF(ISNUMBER('実質公債費比率（分子）の構造'!M$53),'実質公債費比率（分子）の構造'!M$53,NA())</f>
        <v>6189</v>
      </c>
      <c r="J50" s="136" t="e">
        <f>NA()</f>
        <v>#N/A</v>
      </c>
      <c r="K50" s="136" t="e">
        <f>NA()</f>
        <v>#N/A</v>
      </c>
      <c r="L50" s="136">
        <f>IF(ISNUMBER('実質公債費比率（分子）の構造'!N$53),'実質公債費比率（分子）の構造'!N$53,NA())</f>
        <v>6076</v>
      </c>
      <c r="M50" s="136" t="e">
        <f>NA()</f>
        <v>#N/A</v>
      </c>
      <c r="N50" s="136" t="e">
        <f>NA()</f>
        <v>#N/A</v>
      </c>
      <c r="O50" s="136">
        <f>IF(ISNUMBER('実質公債費比率（分子）の構造'!O$53),'実質公債費比率（分子）の構造'!O$53,NA())</f>
        <v>5379</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109666</v>
      </c>
      <c r="E56" s="135"/>
      <c r="F56" s="135"/>
      <c r="G56" s="135">
        <f>'将来負担比率（分子）の構造'!J$51</f>
        <v>108598</v>
      </c>
      <c r="H56" s="135"/>
      <c r="I56" s="135"/>
      <c r="J56" s="135">
        <f>'将来負担比率（分子）の構造'!K$51</f>
        <v>106517</v>
      </c>
      <c r="K56" s="135"/>
      <c r="L56" s="135"/>
      <c r="M56" s="135">
        <f>'将来負担比率（分子）の構造'!L$51</f>
        <v>105194</v>
      </c>
      <c r="N56" s="135"/>
      <c r="O56" s="135"/>
      <c r="P56" s="135">
        <f>'将来負担比率（分子）の構造'!M$51</f>
        <v>107117</v>
      </c>
    </row>
    <row r="57" spans="1:16" x14ac:dyDescent="0.15">
      <c r="A57" s="135" t="s">
        <v>34</v>
      </c>
      <c r="B57" s="135"/>
      <c r="C57" s="135"/>
      <c r="D57" s="135">
        <f>'将来負担比率（分子）の構造'!I$50</f>
        <v>25171</v>
      </c>
      <c r="E57" s="135"/>
      <c r="F57" s="135"/>
      <c r="G57" s="135">
        <f>'将来負担比率（分子）の構造'!J$50</f>
        <v>24876</v>
      </c>
      <c r="H57" s="135"/>
      <c r="I57" s="135"/>
      <c r="J57" s="135">
        <f>'将来負担比率（分子）の構造'!K$50</f>
        <v>23599</v>
      </c>
      <c r="K57" s="135"/>
      <c r="L57" s="135"/>
      <c r="M57" s="135">
        <f>'将来負担比率（分子）の構造'!L$50</f>
        <v>22486</v>
      </c>
      <c r="N57" s="135"/>
      <c r="O57" s="135"/>
      <c r="P57" s="135">
        <f>'将来負担比率（分子）の構造'!M$50</f>
        <v>20979</v>
      </c>
    </row>
    <row r="58" spans="1:16" x14ac:dyDescent="0.15">
      <c r="A58" s="135" t="s">
        <v>33</v>
      </c>
      <c r="B58" s="135"/>
      <c r="C58" s="135"/>
      <c r="D58" s="135">
        <f>'将来負担比率（分子）の構造'!I$49</f>
        <v>14811</v>
      </c>
      <c r="E58" s="135"/>
      <c r="F58" s="135"/>
      <c r="G58" s="135">
        <f>'将来負担比率（分子）の構造'!J$49</f>
        <v>15487</v>
      </c>
      <c r="H58" s="135"/>
      <c r="I58" s="135"/>
      <c r="J58" s="135">
        <f>'将来負担比率（分子）の構造'!K$49</f>
        <v>15090</v>
      </c>
      <c r="K58" s="135"/>
      <c r="L58" s="135"/>
      <c r="M58" s="135">
        <f>'将来負担比率（分子）の構造'!L$49</f>
        <v>15831</v>
      </c>
      <c r="N58" s="135"/>
      <c r="O58" s="135"/>
      <c r="P58" s="135">
        <f>'将来負担比率（分子）の構造'!M$49</f>
        <v>15817</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772</v>
      </c>
      <c r="C61" s="135"/>
      <c r="D61" s="135"/>
      <c r="E61" s="135">
        <f>'将来負担比率（分子）の構造'!J$46</f>
        <v>757</v>
      </c>
      <c r="F61" s="135"/>
      <c r="G61" s="135"/>
      <c r="H61" s="135">
        <f>'将来負担比率（分子）の構造'!K$46</f>
        <v>744</v>
      </c>
      <c r="I61" s="135"/>
      <c r="J61" s="135"/>
      <c r="K61" s="135">
        <f>'将来負担比率（分子）の構造'!L$46</f>
        <v>731</v>
      </c>
      <c r="L61" s="135"/>
      <c r="M61" s="135"/>
      <c r="N61" s="135">
        <f>'将来負担比率（分子）の構造'!M$46</f>
        <v>717</v>
      </c>
      <c r="O61" s="135"/>
      <c r="P61" s="135"/>
    </row>
    <row r="62" spans="1:16" x14ac:dyDescent="0.15">
      <c r="A62" s="135" t="s">
        <v>28</v>
      </c>
      <c r="B62" s="135">
        <f>'将来負担比率（分子）の構造'!I$45</f>
        <v>25816</v>
      </c>
      <c r="C62" s="135"/>
      <c r="D62" s="135"/>
      <c r="E62" s="135">
        <f>'将来負担比率（分子）の構造'!J$45</f>
        <v>25034</v>
      </c>
      <c r="F62" s="135"/>
      <c r="G62" s="135"/>
      <c r="H62" s="135">
        <f>'将来負担比率（分子）の構造'!K$45</f>
        <v>24998</v>
      </c>
      <c r="I62" s="135"/>
      <c r="J62" s="135"/>
      <c r="K62" s="135">
        <f>'将来負担比率（分子）の構造'!L$45</f>
        <v>23851</v>
      </c>
      <c r="L62" s="135"/>
      <c r="M62" s="135"/>
      <c r="N62" s="135">
        <f>'将来負担比率（分子）の構造'!M$45</f>
        <v>21698</v>
      </c>
      <c r="O62" s="135"/>
      <c r="P62" s="135"/>
    </row>
    <row r="63" spans="1:16" x14ac:dyDescent="0.15">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26</v>
      </c>
      <c r="B64" s="135">
        <f>'将来負担比率（分子）の構造'!I$43</f>
        <v>45848</v>
      </c>
      <c r="C64" s="135"/>
      <c r="D64" s="135"/>
      <c r="E64" s="135">
        <f>'将来負担比率（分子）の構造'!J$43</f>
        <v>41308</v>
      </c>
      <c r="F64" s="135"/>
      <c r="G64" s="135"/>
      <c r="H64" s="135">
        <f>'将来負担比率（分子）の構造'!K$43</f>
        <v>38621</v>
      </c>
      <c r="I64" s="135"/>
      <c r="J64" s="135"/>
      <c r="K64" s="135">
        <f>'将来負担比率（分子）の構造'!L$43</f>
        <v>37643</v>
      </c>
      <c r="L64" s="135"/>
      <c r="M64" s="135"/>
      <c r="N64" s="135">
        <f>'将来負担比率（分子）の構造'!M$43</f>
        <v>36248</v>
      </c>
      <c r="O64" s="135"/>
      <c r="P64" s="135"/>
    </row>
    <row r="65" spans="1:16" x14ac:dyDescent="0.15">
      <c r="A65" s="135" t="s">
        <v>25</v>
      </c>
      <c r="B65" s="135">
        <f>'将来負担比率（分子）の構造'!I$42</f>
        <v>9226</v>
      </c>
      <c r="C65" s="135"/>
      <c r="D65" s="135"/>
      <c r="E65" s="135">
        <f>'将来負担比率（分子）の構造'!J$42</f>
        <v>8152</v>
      </c>
      <c r="F65" s="135"/>
      <c r="G65" s="135"/>
      <c r="H65" s="135">
        <f>'将来負担比率（分子）の構造'!K$42</f>
        <v>7071</v>
      </c>
      <c r="I65" s="135"/>
      <c r="J65" s="135"/>
      <c r="K65" s="135">
        <f>'将来負担比率（分子）の構造'!L$42</f>
        <v>5985</v>
      </c>
      <c r="L65" s="135"/>
      <c r="M65" s="135"/>
      <c r="N65" s="135">
        <f>'将来負担比率（分子）の構造'!M$42</f>
        <v>4894</v>
      </c>
      <c r="O65" s="135"/>
      <c r="P65" s="135"/>
    </row>
    <row r="66" spans="1:16" x14ac:dyDescent="0.15">
      <c r="A66" s="135" t="s">
        <v>24</v>
      </c>
      <c r="B66" s="135">
        <f>'将来負担比率（分子）の構造'!I$41</f>
        <v>137009</v>
      </c>
      <c r="C66" s="135"/>
      <c r="D66" s="135"/>
      <c r="E66" s="135">
        <f>'将来負担比率（分子）の構造'!J$41</f>
        <v>139135</v>
      </c>
      <c r="F66" s="135"/>
      <c r="G66" s="135"/>
      <c r="H66" s="135">
        <f>'将来負担比率（分子）の構造'!K$41</f>
        <v>134883</v>
      </c>
      <c r="I66" s="135"/>
      <c r="J66" s="135"/>
      <c r="K66" s="135">
        <f>'将来負担比率（分子）の構造'!L$41</f>
        <v>129976</v>
      </c>
      <c r="L66" s="135"/>
      <c r="M66" s="135"/>
      <c r="N66" s="135">
        <f>'将来負担比率（分子）の構造'!M$41</f>
        <v>130470</v>
      </c>
      <c r="O66" s="135"/>
      <c r="P66" s="135"/>
    </row>
    <row r="67" spans="1:16" x14ac:dyDescent="0.15">
      <c r="A67" s="135" t="s">
        <v>62</v>
      </c>
      <c r="B67" s="135" t="e">
        <f>NA()</f>
        <v>#N/A</v>
      </c>
      <c r="C67" s="135">
        <f>IF(ISNUMBER('将来負担比率（分子）の構造'!I$52), IF('将来負担比率（分子）の構造'!I$52 &lt; 0, 0, '将来負担比率（分子）の構造'!I$52), NA())</f>
        <v>69022</v>
      </c>
      <c r="D67" s="135" t="e">
        <f>NA()</f>
        <v>#N/A</v>
      </c>
      <c r="E67" s="135" t="e">
        <f>NA()</f>
        <v>#N/A</v>
      </c>
      <c r="F67" s="135">
        <f>IF(ISNUMBER('将来負担比率（分子）の構造'!J$52), IF('将来負担比率（分子）の構造'!J$52 &lt; 0, 0, '将来負担比率（分子）の構造'!J$52), NA())</f>
        <v>65424</v>
      </c>
      <c r="G67" s="135" t="e">
        <f>NA()</f>
        <v>#N/A</v>
      </c>
      <c r="H67" s="135" t="e">
        <f>NA()</f>
        <v>#N/A</v>
      </c>
      <c r="I67" s="135">
        <f>IF(ISNUMBER('将来負担比率（分子）の構造'!K$52), IF('将来負担比率（分子）の構造'!K$52 &lt; 0, 0, '将来負担比率（分子）の構造'!K$52), NA())</f>
        <v>61112</v>
      </c>
      <c r="J67" s="135" t="e">
        <f>NA()</f>
        <v>#N/A</v>
      </c>
      <c r="K67" s="135" t="e">
        <f>NA()</f>
        <v>#N/A</v>
      </c>
      <c r="L67" s="135">
        <f>IF(ISNUMBER('将来負担比率（分子）の構造'!L$52), IF('将来負担比率（分子）の構造'!L$52 &lt; 0, 0, '将来負担比率（分子）の構造'!L$52), NA())</f>
        <v>54675</v>
      </c>
      <c r="M67" s="135" t="e">
        <f>NA()</f>
        <v>#N/A</v>
      </c>
      <c r="N67" s="135" t="e">
        <f>NA()</f>
        <v>#N/A</v>
      </c>
      <c r="O67" s="135">
        <f>IF(ISNUMBER('将来負担比率（分子）の構造'!M$52), IF('将来負担比率（分子）の構造'!M$52 &lt; 0, 0, '将来負担比率（分子）の構造'!M$52), NA())</f>
        <v>50114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205</v>
      </c>
      <c r="C5" s="676"/>
      <c r="D5" s="676"/>
      <c r="E5" s="676"/>
      <c r="F5" s="676"/>
      <c r="G5" s="676"/>
      <c r="H5" s="676"/>
      <c r="I5" s="676"/>
      <c r="J5" s="676"/>
      <c r="K5" s="676"/>
      <c r="L5" s="676"/>
      <c r="M5" s="676"/>
      <c r="N5" s="676"/>
      <c r="O5" s="676"/>
      <c r="P5" s="676"/>
      <c r="Q5" s="677"/>
      <c r="R5" s="638">
        <v>31107457</v>
      </c>
      <c r="S5" s="639"/>
      <c r="T5" s="639"/>
      <c r="U5" s="639"/>
      <c r="V5" s="639"/>
      <c r="W5" s="639"/>
      <c r="X5" s="639"/>
      <c r="Y5" s="686"/>
      <c r="Z5" s="699">
        <v>28.9</v>
      </c>
      <c r="AA5" s="699"/>
      <c r="AB5" s="699"/>
      <c r="AC5" s="699"/>
      <c r="AD5" s="700">
        <v>28968989</v>
      </c>
      <c r="AE5" s="700"/>
      <c r="AF5" s="700"/>
      <c r="AG5" s="700"/>
      <c r="AH5" s="700"/>
      <c r="AI5" s="700"/>
      <c r="AJ5" s="700"/>
      <c r="AK5" s="700"/>
      <c r="AL5" s="687">
        <v>53</v>
      </c>
      <c r="AM5" s="656"/>
      <c r="AN5" s="656"/>
      <c r="AO5" s="688"/>
      <c r="AP5" s="675" t="s">
        <v>206</v>
      </c>
      <c r="AQ5" s="676"/>
      <c r="AR5" s="676"/>
      <c r="AS5" s="676"/>
      <c r="AT5" s="676"/>
      <c r="AU5" s="676"/>
      <c r="AV5" s="676"/>
      <c r="AW5" s="676"/>
      <c r="AX5" s="676"/>
      <c r="AY5" s="676"/>
      <c r="AZ5" s="676"/>
      <c r="BA5" s="676"/>
      <c r="BB5" s="676"/>
      <c r="BC5" s="676"/>
      <c r="BD5" s="676"/>
      <c r="BE5" s="676"/>
      <c r="BF5" s="677"/>
      <c r="BG5" s="588">
        <v>28956353</v>
      </c>
      <c r="BH5" s="589"/>
      <c r="BI5" s="589"/>
      <c r="BJ5" s="589"/>
      <c r="BK5" s="589"/>
      <c r="BL5" s="589"/>
      <c r="BM5" s="589"/>
      <c r="BN5" s="590"/>
      <c r="BO5" s="641">
        <v>93.1</v>
      </c>
      <c r="BP5" s="641"/>
      <c r="BQ5" s="641"/>
      <c r="BR5" s="641"/>
      <c r="BS5" s="642">
        <v>381153</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207</v>
      </c>
      <c r="CS5" s="694"/>
      <c r="CT5" s="694"/>
      <c r="CU5" s="694"/>
      <c r="CV5" s="694"/>
      <c r="CW5" s="694"/>
      <c r="CX5" s="694"/>
      <c r="CY5" s="695"/>
      <c r="CZ5" s="693" t="s">
        <v>199</v>
      </c>
      <c r="DA5" s="694"/>
      <c r="DB5" s="694"/>
      <c r="DC5" s="695"/>
      <c r="DD5" s="693" t="s">
        <v>208</v>
      </c>
      <c r="DE5" s="694"/>
      <c r="DF5" s="694"/>
      <c r="DG5" s="694"/>
      <c r="DH5" s="694"/>
      <c r="DI5" s="694"/>
      <c r="DJ5" s="694"/>
      <c r="DK5" s="694"/>
      <c r="DL5" s="694"/>
      <c r="DM5" s="694"/>
      <c r="DN5" s="694"/>
      <c r="DO5" s="694"/>
      <c r="DP5" s="695"/>
      <c r="DQ5" s="693" t="s">
        <v>209</v>
      </c>
      <c r="DR5" s="694"/>
      <c r="DS5" s="694"/>
      <c r="DT5" s="694"/>
      <c r="DU5" s="694"/>
      <c r="DV5" s="694"/>
      <c r="DW5" s="694"/>
      <c r="DX5" s="694"/>
      <c r="DY5" s="694"/>
      <c r="DZ5" s="694"/>
      <c r="EA5" s="694"/>
      <c r="EB5" s="694"/>
      <c r="EC5" s="695"/>
    </row>
    <row r="6" spans="2:143" ht="11.25" customHeight="1" x14ac:dyDescent="0.15">
      <c r="B6" s="585" t="s">
        <v>210</v>
      </c>
      <c r="C6" s="586"/>
      <c r="D6" s="586"/>
      <c r="E6" s="586"/>
      <c r="F6" s="586"/>
      <c r="G6" s="586"/>
      <c r="H6" s="586"/>
      <c r="I6" s="586"/>
      <c r="J6" s="586"/>
      <c r="K6" s="586"/>
      <c r="L6" s="586"/>
      <c r="M6" s="586"/>
      <c r="N6" s="586"/>
      <c r="O6" s="586"/>
      <c r="P6" s="586"/>
      <c r="Q6" s="587"/>
      <c r="R6" s="588">
        <v>621202</v>
      </c>
      <c r="S6" s="589"/>
      <c r="T6" s="589"/>
      <c r="U6" s="589"/>
      <c r="V6" s="589"/>
      <c r="W6" s="589"/>
      <c r="X6" s="589"/>
      <c r="Y6" s="590"/>
      <c r="Z6" s="641">
        <v>0.6</v>
      </c>
      <c r="AA6" s="641"/>
      <c r="AB6" s="641"/>
      <c r="AC6" s="641"/>
      <c r="AD6" s="642">
        <v>621202</v>
      </c>
      <c r="AE6" s="642"/>
      <c r="AF6" s="642"/>
      <c r="AG6" s="642"/>
      <c r="AH6" s="642"/>
      <c r="AI6" s="642"/>
      <c r="AJ6" s="642"/>
      <c r="AK6" s="642"/>
      <c r="AL6" s="611">
        <v>1.1000000000000001</v>
      </c>
      <c r="AM6" s="643"/>
      <c r="AN6" s="643"/>
      <c r="AO6" s="644"/>
      <c r="AP6" s="585" t="s">
        <v>211</v>
      </c>
      <c r="AQ6" s="586"/>
      <c r="AR6" s="586"/>
      <c r="AS6" s="586"/>
      <c r="AT6" s="586"/>
      <c r="AU6" s="586"/>
      <c r="AV6" s="586"/>
      <c r="AW6" s="586"/>
      <c r="AX6" s="586"/>
      <c r="AY6" s="586"/>
      <c r="AZ6" s="586"/>
      <c r="BA6" s="586"/>
      <c r="BB6" s="586"/>
      <c r="BC6" s="586"/>
      <c r="BD6" s="586"/>
      <c r="BE6" s="586"/>
      <c r="BF6" s="587"/>
      <c r="BG6" s="588">
        <v>28956353</v>
      </c>
      <c r="BH6" s="589"/>
      <c r="BI6" s="589"/>
      <c r="BJ6" s="589"/>
      <c r="BK6" s="589"/>
      <c r="BL6" s="589"/>
      <c r="BM6" s="589"/>
      <c r="BN6" s="590"/>
      <c r="BO6" s="641">
        <v>93.1</v>
      </c>
      <c r="BP6" s="641"/>
      <c r="BQ6" s="641"/>
      <c r="BR6" s="641"/>
      <c r="BS6" s="642">
        <v>381153</v>
      </c>
      <c r="BT6" s="642"/>
      <c r="BU6" s="642"/>
      <c r="BV6" s="642"/>
      <c r="BW6" s="642"/>
      <c r="BX6" s="642"/>
      <c r="BY6" s="642"/>
      <c r="BZ6" s="642"/>
      <c r="CA6" s="642"/>
      <c r="CB6" s="678"/>
      <c r="CD6" s="645" t="s">
        <v>212</v>
      </c>
      <c r="CE6" s="646"/>
      <c r="CF6" s="646"/>
      <c r="CG6" s="646"/>
      <c r="CH6" s="646"/>
      <c r="CI6" s="646"/>
      <c r="CJ6" s="646"/>
      <c r="CK6" s="646"/>
      <c r="CL6" s="646"/>
      <c r="CM6" s="646"/>
      <c r="CN6" s="646"/>
      <c r="CO6" s="646"/>
      <c r="CP6" s="646"/>
      <c r="CQ6" s="647"/>
      <c r="CR6" s="588">
        <v>604213</v>
      </c>
      <c r="CS6" s="589"/>
      <c r="CT6" s="589"/>
      <c r="CU6" s="589"/>
      <c r="CV6" s="589"/>
      <c r="CW6" s="589"/>
      <c r="CX6" s="589"/>
      <c r="CY6" s="590"/>
      <c r="CZ6" s="641">
        <v>0.6</v>
      </c>
      <c r="DA6" s="641"/>
      <c r="DB6" s="641"/>
      <c r="DC6" s="641"/>
      <c r="DD6" s="594">
        <v>3210</v>
      </c>
      <c r="DE6" s="589"/>
      <c r="DF6" s="589"/>
      <c r="DG6" s="589"/>
      <c r="DH6" s="589"/>
      <c r="DI6" s="589"/>
      <c r="DJ6" s="589"/>
      <c r="DK6" s="589"/>
      <c r="DL6" s="589"/>
      <c r="DM6" s="589"/>
      <c r="DN6" s="589"/>
      <c r="DO6" s="589"/>
      <c r="DP6" s="590"/>
      <c r="DQ6" s="594">
        <v>603902</v>
      </c>
      <c r="DR6" s="589"/>
      <c r="DS6" s="589"/>
      <c r="DT6" s="589"/>
      <c r="DU6" s="589"/>
      <c r="DV6" s="589"/>
      <c r="DW6" s="589"/>
      <c r="DX6" s="589"/>
      <c r="DY6" s="589"/>
      <c r="DZ6" s="589"/>
      <c r="EA6" s="589"/>
      <c r="EB6" s="589"/>
      <c r="EC6" s="624"/>
    </row>
    <row r="7" spans="2:143" ht="11.25" customHeight="1" x14ac:dyDescent="0.15">
      <c r="B7" s="585" t="s">
        <v>213</v>
      </c>
      <c r="C7" s="586"/>
      <c r="D7" s="586"/>
      <c r="E7" s="586"/>
      <c r="F7" s="586"/>
      <c r="G7" s="586"/>
      <c r="H7" s="586"/>
      <c r="I7" s="586"/>
      <c r="J7" s="586"/>
      <c r="K7" s="586"/>
      <c r="L7" s="586"/>
      <c r="M7" s="586"/>
      <c r="N7" s="586"/>
      <c r="O7" s="586"/>
      <c r="P7" s="586"/>
      <c r="Q7" s="587"/>
      <c r="R7" s="588">
        <v>86447</v>
      </c>
      <c r="S7" s="589"/>
      <c r="T7" s="589"/>
      <c r="U7" s="589"/>
      <c r="V7" s="589"/>
      <c r="W7" s="589"/>
      <c r="X7" s="589"/>
      <c r="Y7" s="590"/>
      <c r="Z7" s="641">
        <v>0.1</v>
      </c>
      <c r="AA7" s="641"/>
      <c r="AB7" s="641"/>
      <c r="AC7" s="641"/>
      <c r="AD7" s="642">
        <v>86447</v>
      </c>
      <c r="AE7" s="642"/>
      <c r="AF7" s="642"/>
      <c r="AG7" s="642"/>
      <c r="AH7" s="642"/>
      <c r="AI7" s="642"/>
      <c r="AJ7" s="642"/>
      <c r="AK7" s="642"/>
      <c r="AL7" s="611">
        <v>0.2</v>
      </c>
      <c r="AM7" s="643"/>
      <c r="AN7" s="643"/>
      <c r="AO7" s="644"/>
      <c r="AP7" s="585" t="s">
        <v>214</v>
      </c>
      <c r="AQ7" s="586"/>
      <c r="AR7" s="586"/>
      <c r="AS7" s="586"/>
      <c r="AT7" s="586"/>
      <c r="AU7" s="586"/>
      <c r="AV7" s="586"/>
      <c r="AW7" s="586"/>
      <c r="AX7" s="586"/>
      <c r="AY7" s="586"/>
      <c r="AZ7" s="586"/>
      <c r="BA7" s="586"/>
      <c r="BB7" s="586"/>
      <c r="BC7" s="586"/>
      <c r="BD7" s="586"/>
      <c r="BE7" s="586"/>
      <c r="BF7" s="587"/>
      <c r="BG7" s="588">
        <v>14168035</v>
      </c>
      <c r="BH7" s="589"/>
      <c r="BI7" s="589"/>
      <c r="BJ7" s="589"/>
      <c r="BK7" s="589"/>
      <c r="BL7" s="589"/>
      <c r="BM7" s="589"/>
      <c r="BN7" s="590"/>
      <c r="BO7" s="641">
        <v>45.5</v>
      </c>
      <c r="BP7" s="641"/>
      <c r="BQ7" s="641"/>
      <c r="BR7" s="641"/>
      <c r="BS7" s="642">
        <v>381153</v>
      </c>
      <c r="BT7" s="642"/>
      <c r="BU7" s="642"/>
      <c r="BV7" s="642"/>
      <c r="BW7" s="642"/>
      <c r="BX7" s="642"/>
      <c r="BY7" s="642"/>
      <c r="BZ7" s="642"/>
      <c r="CA7" s="642"/>
      <c r="CB7" s="678"/>
      <c r="CD7" s="625" t="s">
        <v>215</v>
      </c>
      <c r="CE7" s="622"/>
      <c r="CF7" s="622"/>
      <c r="CG7" s="622"/>
      <c r="CH7" s="622"/>
      <c r="CI7" s="622"/>
      <c r="CJ7" s="622"/>
      <c r="CK7" s="622"/>
      <c r="CL7" s="622"/>
      <c r="CM7" s="622"/>
      <c r="CN7" s="622"/>
      <c r="CO7" s="622"/>
      <c r="CP7" s="622"/>
      <c r="CQ7" s="623"/>
      <c r="CR7" s="588">
        <v>14948172</v>
      </c>
      <c r="CS7" s="589"/>
      <c r="CT7" s="589"/>
      <c r="CU7" s="589"/>
      <c r="CV7" s="589"/>
      <c r="CW7" s="589"/>
      <c r="CX7" s="589"/>
      <c r="CY7" s="590"/>
      <c r="CZ7" s="641">
        <v>14.1</v>
      </c>
      <c r="DA7" s="641"/>
      <c r="DB7" s="641"/>
      <c r="DC7" s="641"/>
      <c r="DD7" s="594">
        <v>5011455</v>
      </c>
      <c r="DE7" s="589"/>
      <c r="DF7" s="589"/>
      <c r="DG7" s="589"/>
      <c r="DH7" s="589"/>
      <c r="DI7" s="589"/>
      <c r="DJ7" s="589"/>
      <c r="DK7" s="589"/>
      <c r="DL7" s="589"/>
      <c r="DM7" s="589"/>
      <c r="DN7" s="589"/>
      <c r="DO7" s="589"/>
      <c r="DP7" s="590"/>
      <c r="DQ7" s="594">
        <v>9555693</v>
      </c>
      <c r="DR7" s="589"/>
      <c r="DS7" s="589"/>
      <c r="DT7" s="589"/>
      <c r="DU7" s="589"/>
      <c r="DV7" s="589"/>
      <c r="DW7" s="589"/>
      <c r="DX7" s="589"/>
      <c r="DY7" s="589"/>
      <c r="DZ7" s="589"/>
      <c r="EA7" s="589"/>
      <c r="EB7" s="589"/>
      <c r="EC7" s="624"/>
    </row>
    <row r="8" spans="2:143" ht="11.25" customHeight="1" x14ac:dyDescent="0.15">
      <c r="B8" s="585" t="s">
        <v>216</v>
      </c>
      <c r="C8" s="586"/>
      <c r="D8" s="586"/>
      <c r="E8" s="586"/>
      <c r="F8" s="586"/>
      <c r="G8" s="586"/>
      <c r="H8" s="586"/>
      <c r="I8" s="586"/>
      <c r="J8" s="586"/>
      <c r="K8" s="586"/>
      <c r="L8" s="586"/>
      <c r="M8" s="586"/>
      <c r="N8" s="586"/>
      <c r="O8" s="586"/>
      <c r="P8" s="586"/>
      <c r="Q8" s="587"/>
      <c r="R8" s="588">
        <v>240596</v>
      </c>
      <c r="S8" s="589"/>
      <c r="T8" s="589"/>
      <c r="U8" s="589"/>
      <c r="V8" s="589"/>
      <c r="W8" s="589"/>
      <c r="X8" s="589"/>
      <c r="Y8" s="590"/>
      <c r="Z8" s="641">
        <v>0.2</v>
      </c>
      <c r="AA8" s="641"/>
      <c r="AB8" s="641"/>
      <c r="AC8" s="641"/>
      <c r="AD8" s="642">
        <v>240596</v>
      </c>
      <c r="AE8" s="642"/>
      <c r="AF8" s="642"/>
      <c r="AG8" s="642"/>
      <c r="AH8" s="642"/>
      <c r="AI8" s="642"/>
      <c r="AJ8" s="642"/>
      <c r="AK8" s="642"/>
      <c r="AL8" s="611">
        <v>0.4</v>
      </c>
      <c r="AM8" s="643"/>
      <c r="AN8" s="643"/>
      <c r="AO8" s="644"/>
      <c r="AP8" s="585" t="s">
        <v>217</v>
      </c>
      <c r="AQ8" s="586"/>
      <c r="AR8" s="586"/>
      <c r="AS8" s="586"/>
      <c r="AT8" s="586"/>
      <c r="AU8" s="586"/>
      <c r="AV8" s="586"/>
      <c r="AW8" s="586"/>
      <c r="AX8" s="586"/>
      <c r="AY8" s="586"/>
      <c r="AZ8" s="586"/>
      <c r="BA8" s="586"/>
      <c r="BB8" s="586"/>
      <c r="BC8" s="586"/>
      <c r="BD8" s="586"/>
      <c r="BE8" s="586"/>
      <c r="BF8" s="587"/>
      <c r="BG8" s="588">
        <v>375426</v>
      </c>
      <c r="BH8" s="589"/>
      <c r="BI8" s="589"/>
      <c r="BJ8" s="589"/>
      <c r="BK8" s="589"/>
      <c r="BL8" s="589"/>
      <c r="BM8" s="589"/>
      <c r="BN8" s="590"/>
      <c r="BO8" s="641">
        <v>1.2</v>
      </c>
      <c r="BP8" s="641"/>
      <c r="BQ8" s="641"/>
      <c r="BR8" s="641"/>
      <c r="BS8" s="594" t="s">
        <v>218</v>
      </c>
      <c r="BT8" s="589"/>
      <c r="BU8" s="589"/>
      <c r="BV8" s="589"/>
      <c r="BW8" s="589"/>
      <c r="BX8" s="589"/>
      <c r="BY8" s="589"/>
      <c r="BZ8" s="589"/>
      <c r="CA8" s="589"/>
      <c r="CB8" s="624"/>
      <c r="CD8" s="625" t="s">
        <v>219</v>
      </c>
      <c r="CE8" s="622"/>
      <c r="CF8" s="622"/>
      <c r="CG8" s="622"/>
      <c r="CH8" s="622"/>
      <c r="CI8" s="622"/>
      <c r="CJ8" s="622"/>
      <c r="CK8" s="622"/>
      <c r="CL8" s="622"/>
      <c r="CM8" s="622"/>
      <c r="CN8" s="622"/>
      <c r="CO8" s="622"/>
      <c r="CP8" s="622"/>
      <c r="CQ8" s="623"/>
      <c r="CR8" s="588">
        <v>34683228</v>
      </c>
      <c r="CS8" s="589"/>
      <c r="CT8" s="589"/>
      <c r="CU8" s="589"/>
      <c r="CV8" s="589"/>
      <c r="CW8" s="589"/>
      <c r="CX8" s="589"/>
      <c r="CY8" s="590"/>
      <c r="CZ8" s="641">
        <v>32.700000000000003</v>
      </c>
      <c r="DA8" s="641"/>
      <c r="DB8" s="641"/>
      <c r="DC8" s="641"/>
      <c r="DD8" s="594">
        <v>418829</v>
      </c>
      <c r="DE8" s="589"/>
      <c r="DF8" s="589"/>
      <c r="DG8" s="589"/>
      <c r="DH8" s="589"/>
      <c r="DI8" s="589"/>
      <c r="DJ8" s="589"/>
      <c r="DK8" s="589"/>
      <c r="DL8" s="589"/>
      <c r="DM8" s="589"/>
      <c r="DN8" s="589"/>
      <c r="DO8" s="589"/>
      <c r="DP8" s="590"/>
      <c r="DQ8" s="594">
        <v>16422442</v>
      </c>
      <c r="DR8" s="589"/>
      <c r="DS8" s="589"/>
      <c r="DT8" s="589"/>
      <c r="DU8" s="589"/>
      <c r="DV8" s="589"/>
      <c r="DW8" s="589"/>
      <c r="DX8" s="589"/>
      <c r="DY8" s="589"/>
      <c r="DZ8" s="589"/>
      <c r="EA8" s="589"/>
      <c r="EB8" s="589"/>
      <c r="EC8" s="624"/>
    </row>
    <row r="9" spans="2:143" ht="11.25" customHeight="1" x14ac:dyDescent="0.15">
      <c r="B9" s="585" t="s">
        <v>220</v>
      </c>
      <c r="C9" s="586"/>
      <c r="D9" s="586"/>
      <c r="E9" s="586"/>
      <c r="F9" s="586"/>
      <c r="G9" s="586"/>
      <c r="H9" s="586"/>
      <c r="I9" s="586"/>
      <c r="J9" s="586"/>
      <c r="K9" s="586"/>
      <c r="L9" s="586"/>
      <c r="M9" s="586"/>
      <c r="N9" s="586"/>
      <c r="O9" s="586"/>
      <c r="P9" s="586"/>
      <c r="Q9" s="587"/>
      <c r="R9" s="588">
        <v>129783</v>
      </c>
      <c r="S9" s="589"/>
      <c r="T9" s="589"/>
      <c r="U9" s="589"/>
      <c r="V9" s="589"/>
      <c r="W9" s="589"/>
      <c r="X9" s="589"/>
      <c r="Y9" s="590"/>
      <c r="Z9" s="641">
        <v>0.1</v>
      </c>
      <c r="AA9" s="641"/>
      <c r="AB9" s="641"/>
      <c r="AC9" s="641"/>
      <c r="AD9" s="642">
        <v>129783</v>
      </c>
      <c r="AE9" s="642"/>
      <c r="AF9" s="642"/>
      <c r="AG9" s="642"/>
      <c r="AH9" s="642"/>
      <c r="AI9" s="642"/>
      <c r="AJ9" s="642"/>
      <c r="AK9" s="642"/>
      <c r="AL9" s="611">
        <v>0.2</v>
      </c>
      <c r="AM9" s="643"/>
      <c r="AN9" s="643"/>
      <c r="AO9" s="644"/>
      <c r="AP9" s="585" t="s">
        <v>221</v>
      </c>
      <c r="AQ9" s="586"/>
      <c r="AR9" s="586"/>
      <c r="AS9" s="586"/>
      <c r="AT9" s="586"/>
      <c r="AU9" s="586"/>
      <c r="AV9" s="586"/>
      <c r="AW9" s="586"/>
      <c r="AX9" s="586"/>
      <c r="AY9" s="586"/>
      <c r="AZ9" s="586"/>
      <c r="BA9" s="586"/>
      <c r="BB9" s="586"/>
      <c r="BC9" s="586"/>
      <c r="BD9" s="586"/>
      <c r="BE9" s="586"/>
      <c r="BF9" s="587"/>
      <c r="BG9" s="588">
        <v>10984568</v>
      </c>
      <c r="BH9" s="589"/>
      <c r="BI9" s="589"/>
      <c r="BJ9" s="589"/>
      <c r="BK9" s="589"/>
      <c r="BL9" s="589"/>
      <c r="BM9" s="589"/>
      <c r="BN9" s="590"/>
      <c r="BO9" s="641">
        <v>35.299999999999997</v>
      </c>
      <c r="BP9" s="641"/>
      <c r="BQ9" s="641"/>
      <c r="BR9" s="641"/>
      <c r="BS9" s="594" t="s">
        <v>218</v>
      </c>
      <c r="BT9" s="589"/>
      <c r="BU9" s="589"/>
      <c r="BV9" s="589"/>
      <c r="BW9" s="589"/>
      <c r="BX9" s="589"/>
      <c r="BY9" s="589"/>
      <c r="BZ9" s="589"/>
      <c r="CA9" s="589"/>
      <c r="CB9" s="624"/>
      <c r="CD9" s="625" t="s">
        <v>222</v>
      </c>
      <c r="CE9" s="622"/>
      <c r="CF9" s="622"/>
      <c r="CG9" s="622"/>
      <c r="CH9" s="622"/>
      <c r="CI9" s="622"/>
      <c r="CJ9" s="622"/>
      <c r="CK9" s="622"/>
      <c r="CL9" s="622"/>
      <c r="CM9" s="622"/>
      <c r="CN9" s="622"/>
      <c r="CO9" s="622"/>
      <c r="CP9" s="622"/>
      <c r="CQ9" s="623"/>
      <c r="CR9" s="588">
        <v>10064695</v>
      </c>
      <c r="CS9" s="589"/>
      <c r="CT9" s="589"/>
      <c r="CU9" s="589"/>
      <c r="CV9" s="589"/>
      <c r="CW9" s="589"/>
      <c r="CX9" s="589"/>
      <c r="CY9" s="590"/>
      <c r="CZ9" s="641">
        <v>9.5</v>
      </c>
      <c r="DA9" s="641"/>
      <c r="DB9" s="641"/>
      <c r="DC9" s="641"/>
      <c r="DD9" s="594">
        <v>3169194</v>
      </c>
      <c r="DE9" s="589"/>
      <c r="DF9" s="589"/>
      <c r="DG9" s="589"/>
      <c r="DH9" s="589"/>
      <c r="DI9" s="589"/>
      <c r="DJ9" s="589"/>
      <c r="DK9" s="589"/>
      <c r="DL9" s="589"/>
      <c r="DM9" s="589"/>
      <c r="DN9" s="589"/>
      <c r="DO9" s="589"/>
      <c r="DP9" s="590"/>
      <c r="DQ9" s="594">
        <v>5938797</v>
      </c>
      <c r="DR9" s="589"/>
      <c r="DS9" s="589"/>
      <c r="DT9" s="589"/>
      <c r="DU9" s="589"/>
      <c r="DV9" s="589"/>
      <c r="DW9" s="589"/>
      <c r="DX9" s="589"/>
      <c r="DY9" s="589"/>
      <c r="DZ9" s="589"/>
      <c r="EA9" s="589"/>
      <c r="EB9" s="589"/>
      <c r="EC9" s="624"/>
    </row>
    <row r="10" spans="2:143" ht="11.25" customHeight="1" x14ac:dyDescent="0.15">
      <c r="B10" s="585" t="s">
        <v>223</v>
      </c>
      <c r="C10" s="586"/>
      <c r="D10" s="586"/>
      <c r="E10" s="586"/>
      <c r="F10" s="586"/>
      <c r="G10" s="586"/>
      <c r="H10" s="586"/>
      <c r="I10" s="586"/>
      <c r="J10" s="586"/>
      <c r="K10" s="586"/>
      <c r="L10" s="586"/>
      <c r="M10" s="586"/>
      <c r="N10" s="586"/>
      <c r="O10" s="586"/>
      <c r="P10" s="586"/>
      <c r="Q10" s="587"/>
      <c r="R10" s="588">
        <v>2749137</v>
      </c>
      <c r="S10" s="589"/>
      <c r="T10" s="589"/>
      <c r="U10" s="589"/>
      <c r="V10" s="589"/>
      <c r="W10" s="589"/>
      <c r="X10" s="589"/>
      <c r="Y10" s="590"/>
      <c r="Z10" s="641">
        <v>2.6</v>
      </c>
      <c r="AA10" s="641"/>
      <c r="AB10" s="641"/>
      <c r="AC10" s="641"/>
      <c r="AD10" s="642">
        <v>2749137</v>
      </c>
      <c r="AE10" s="642"/>
      <c r="AF10" s="642"/>
      <c r="AG10" s="642"/>
      <c r="AH10" s="642"/>
      <c r="AI10" s="642"/>
      <c r="AJ10" s="642"/>
      <c r="AK10" s="642"/>
      <c r="AL10" s="611">
        <v>5</v>
      </c>
      <c r="AM10" s="643"/>
      <c r="AN10" s="643"/>
      <c r="AO10" s="644"/>
      <c r="AP10" s="585" t="s">
        <v>224</v>
      </c>
      <c r="AQ10" s="586"/>
      <c r="AR10" s="586"/>
      <c r="AS10" s="586"/>
      <c r="AT10" s="586"/>
      <c r="AU10" s="586"/>
      <c r="AV10" s="586"/>
      <c r="AW10" s="586"/>
      <c r="AX10" s="586"/>
      <c r="AY10" s="586"/>
      <c r="AZ10" s="586"/>
      <c r="BA10" s="586"/>
      <c r="BB10" s="586"/>
      <c r="BC10" s="586"/>
      <c r="BD10" s="586"/>
      <c r="BE10" s="586"/>
      <c r="BF10" s="587"/>
      <c r="BG10" s="588">
        <v>496655</v>
      </c>
      <c r="BH10" s="589"/>
      <c r="BI10" s="589"/>
      <c r="BJ10" s="589"/>
      <c r="BK10" s="589"/>
      <c r="BL10" s="589"/>
      <c r="BM10" s="589"/>
      <c r="BN10" s="590"/>
      <c r="BO10" s="641">
        <v>1.6</v>
      </c>
      <c r="BP10" s="641"/>
      <c r="BQ10" s="641"/>
      <c r="BR10" s="641"/>
      <c r="BS10" s="594" t="s">
        <v>218</v>
      </c>
      <c r="BT10" s="589"/>
      <c r="BU10" s="589"/>
      <c r="BV10" s="589"/>
      <c r="BW10" s="589"/>
      <c r="BX10" s="589"/>
      <c r="BY10" s="589"/>
      <c r="BZ10" s="589"/>
      <c r="CA10" s="589"/>
      <c r="CB10" s="624"/>
      <c r="CD10" s="625" t="s">
        <v>225</v>
      </c>
      <c r="CE10" s="622"/>
      <c r="CF10" s="622"/>
      <c r="CG10" s="622"/>
      <c r="CH10" s="622"/>
      <c r="CI10" s="622"/>
      <c r="CJ10" s="622"/>
      <c r="CK10" s="622"/>
      <c r="CL10" s="622"/>
      <c r="CM10" s="622"/>
      <c r="CN10" s="622"/>
      <c r="CO10" s="622"/>
      <c r="CP10" s="622"/>
      <c r="CQ10" s="623"/>
      <c r="CR10" s="588">
        <v>602854</v>
      </c>
      <c r="CS10" s="589"/>
      <c r="CT10" s="589"/>
      <c r="CU10" s="589"/>
      <c r="CV10" s="589"/>
      <c r="CW10" s="589"/>
      <c r="CX10" s="589"/>
      <c r="CY10" s="590"/>
      <c r="CZ10" s="641">
        <v>0.6</v>
      </c>
      <c r="DA10" s="641"/>
      <c r="DB10" s="641"/>
      <c r="DC10" s="641"/>
      <c r="DD10" s="594" t="s">
        <v>218</v>
      </c>
      <c r="DE10" s="589"/>
      <c r="DF10" s="589"/>
      <c r="DG10" s="589"/>
      <c r="DH10" s="589"/>
      <c r="DI10" s="589"/>
      <c r="DJ10" s="589"/>
      <c r="DK10" s="589"/>
      <c r="DL10" s="589"/>
      <c r="DM10" s="589"/>
      <c r="DN10" s="589"/>
      <c r="DO10" s="589"/>
      <c r="DP10" s="590"/>
      <c r="DQ10" s="594">
        <v>84462</v>
      </c>
      <c r="DR10" s="589"/>
      <c r="DS10" s="589"/>
      <c r="DT10" s="589"/>
      <c r="DU10" s="589"/>
      <c r="DV10" s="589"/>
      <c r="DW10" s="589"/>
      <c r="DX10" s="589"/>
      <c r="DY10" s="589"/>
      <c r="DZ10" s="589"/>
      <c r="EA10" s="589"/>
      <c r="EB10" s="589"/>
      <c r="EC10" s="624"/>
    </row>
    <row r="11" spans="2:143" ht="11.25" customHeight="1" x14ac:dyDescent="0.15">
      <c r="B11" s="585" t="s">
        <v>226</v>
      </c>
      <c r="C11" s="586"/>
      <c r="D11" s="586"/>
      <c r="E11" s="586"/>
      <c r="F11" s="586"/>
      <c r="G11" s="586"/>
      <c r="H11" s="586"/>
      <c r="I11" s="586"/>
      <c r="J11" s="586"/>
      <c r="K11" s="586"/>
      <c r="L11" s="586"/>
      <c r="M11" s="586"/>
      <c r="N11" s="586"/>
      <c r="O11" s="586"/>
      <c r="P11" s="586"/>
      <c r="Q11" s="587"/>
      <c r="R11" s="588">
        <v>26858</v>
      </c>
      <c r="S11" s="589"/>
      <c r="T11" s="589"/>
      <c r="U11" s="589"/>
      <c r="V11" s="589"/>
      <c r="W11" s="589"/>
      <c r="X11" s="589"/>
      <c r="Y11" s="590"/>
      <c r="Z11" s="641">
        <v>0</v>
      </c>
      <c r="AA11" s="641"/>
      <c r="AB11" s="641"/>
      <c r="AC11" s="641"/>
      <c r="AD11" s="642">
        <v>26858</v>
      </c>
      <c r="AE11" s="642"/>
      <c r="AF11" s="642"/>
      <c r="AG11" s="642"/>
      <c r="AH11" s="642"/>
      <c r="AI11" s="642"/>
      <c r="AJ11" s="642"/>
      <c r="AK11" s="642"/>
      <c r="AL11" s="611">
        <v>0</v>
      </c>
      <c r="AM11" s="643"/>
      <c r="AN11" s="643"/>
      <c r="AO11" s="644"/>
      <c r="AP11" s="585" t="s">
        <v>227</v>
      </c>
      <c r="AQ11" s="586"/>
      <c r="AR11" s="586"/>
      <c r="AS11" s="586"/>
      <c r="AT11" s="586"/>
      <c r="AU11" s="586"/>
      <c r="AV11" s="586"/>
      <c r="AW11" s="586"/>
      <c r="AX11" s="586"/>
      <c r="AY11" s="586"/>
      <c r="AZ11" s="586"/>
      <c r="BA11" s="586"/>
      <c r="BB11" s="586"/>
      <c r="BC11" s="586"/>
      <c r="BD11" s="586"/>
      <c r="BE11" s="586"/>
      <c r="BF11" s="587"/>
      <c r="BG11" s="588">
        <v>2311386</v>
      </c>
      <c r="BH11" s="589"/>
      <c r="BI11" s="589"/>
      <c r="BJ11" s="589"/>
      <c r="BK11" s="589"/>
      <c r="BL11" s="589"/>
      <c r="BM11" s="589"/>
      <c r="BN11" s="590"/>
      <c r="BO11" s="641">
        <v>7.4</v>
      </c>
      <c r="BP11" s="641"/>
      <c r="BQ11" s="641"/>
      <c r="BR11" s="641"/>
      <c r="BS11" s="594">
        <v>381153</v>
      </c>
      <c r="BT11" s="589"/>
      <c r="BU11" s="589"/>
      <c r="BV11" s="589"/>
      <c r="BW11" s="589"/>
      <c r="BX11" s="589"/>
      <c r="BY11" s="589"/>
      <c r="BZ11" s="589"/>
      <c r="CA11" s="589"/>
      <c r="CB11" s="624"/>
      <c r="CD11" s="625" t="s">
        <v>228</v>
      </c>
      <c r="CE11" s="622"/>
      <c r="CF11" s="622"/>
      <c r="CG11" s="622"/>
      <c r="CH11" s="622"/>
      <c r="CI11" s="622"/>
      <c r="CJ11" s="622"/>
      <c r="CK11" s="622"/>
      <c r="CL11" s="622"/>
      <c r="CM11" s="622"/>
      <c r="CN11" s="622"/>
      <c r="CO11" s="622"/>
      <c r="CP11" s="622"/>
      <c r="CQ11" s="623"/>
      <c r="CR11" s="588">
        <v>1603206</v>
      </c>
      <c r="CS11" s="589"/>
      <c r="CT11" s="589"/>
      <c r="CU11" s="589"/>
      <c r="CV11" s="589"/>
      <c r="CW11" s="589"/>
      <c r="CX11" s="589"/>
      <c r="CY11" s="590"/>
      <c r="CZ11" s="641">
        <v>1.5</v>
      </c>
      <c r="DA11" s="641"/>
      <c r="DB11" s="641"/>
      <c r="DC11" s="641"/>
      <c r="DD11" s="594">
        <v>439603</v>
      </c>
      <c r="DE11" s="589"/>
      <c r="DF11" s="589"/>
      <c r="DG11" s="589"/>
      <c r="DH11" s="589"/>
      <c r="DI11" s="589"/>
      <c r="DJ11" s="589"/>
      <c r="DK11" s="589"/>
      <c r="DL11" s="589"/>
      <c r="DM11" s="589"/>
      <c r="DN11" s="589"/>
      <c r="DO11" s="589"/>
      <c r="DP11" s="590"/>
      <c r="DQ11" s="594">
        <v>1228165</v>
      </c>
      <c r="DR11" s="589"/>
      <c r="DS11" s="589"/>
      <c r="DT11" s="589"/>
      <c r="DU11" s="589"/>
      <c r="DV11" s="589"/>
      <c r="DW11" s="589"/>
      <c r="DX11" s="589"/>
      <c r="DY11" s="589"/>
      <c r="DZ11" s="589"/>
      <c r="EA11" s="589"/>
      <c r="EB11" s="589"/>
      <c r="EC11" s="624"/>
    </row>
    <row r="12" spans="2:143" ht="11.25" customHeight="1" x14ac:dyDescent="0.15">
      <c r="B12" s="585" t="s">
        <v>229</v>
      </c>
      <c r="C12" s="586"/>
      <c r="D12" s="586"/>
      <c r="E12" s="586"/>
      <c r="F12" s="586"/>
      <c r="G12" s="586"/>
      <c r="H12" s="586"/>
      <c r="I12" s="586"/>
      <c r="J12" s="586"/>
      <c r="K12" s="586"/>
      <c r="L12" s="586"/>
      <c r="M12" s="586"/>
      <c r="N12" s="586"/>
      <c r="O12" s="586"/>
      <c r="P12" s="586"/>
      <c r="Q12" s="587"/>
      <c r="R12" s="588" t="s">
        <v>218</v>
      </c>
      <c r="S12" s="589"/>
      <c r="T12" s="589"/>
      <c r="U12" s="589"/>
      <c r="V12" s="589"/>
      <c r="W12" s="589"/>
      <c r="X12" s="589"/>
      <c r="Y12" s="590"/>
      <c r="Z12" s="641" t="s">
        <v>218</v>
      </c>
      <c r="AA12" s="641"/>
      <c r="AB12" s="641"/>
      <c r="AC12" s="641"/>
      <c r="AD12" s="642" t="s">
        <v>218</v>
      </c>
      <c r="AE12" s="642"/>
      <c r="AF12" s="642"/>
      <c r="AG12" s="642"/>
      <c r="AH12" s="642"/>
      <c r="AI12" s="642"/>
      <c r="AJ12" s="642"/>
      <c r="AK12" s="642"/>
      <c r="AL12" s="611" t="s">
        <v>218</v>
      </c>
      <c r="AM12" s="643"/>
      <c r="AN12" s="643"/>
      <c r="AO12" s="644"/>
      <c r="AP12" s="585" t="s">
        <v>230</v>
      </c>
      <c r="AQ12" s="586"/>
      <c r="AR12" s="586"/>
      <c r="AS12" s="586"/>
      <c r="AT12" s="586"/>
      <c r="AU12" s="586"/>
      <c r="AV12" s="586"/>
      <c r="AW12" s="586"/>
      <c r="AX12" s="586"/>
      <c r="AY12" s="586"/>
      <c r="AZ12" s="586"/>
      <c r="BA12" s="586"/>
      <c r="BB12" s="586"/>
      <c r="BC12" s="586"/>
      <c r="BD12" s="586"/>
      <c r="BE12" s="586"/>
      <c r="BF12" s="587"/>
      <c r="BG12" s="588">
        <v>12911932</v>
      </c>
      <c r="BH12" s="589"/>
      <c r="BI12" s="589"/>
      <c r="BJ12" s="589"/>
      <c r="BK12" s="589"/>
      <c r="BL12" s="589"/>
      <c r="BM12" s="589"/>
      <c r="BN12" s="590"/>
      <c r="BO12" s="641">
        <v>41.5</v>
      </c>
      <c r="BP12" s="641"/>
      <c r="BQ12" s="641"/>
      <c r="BR12" s="641"/>
      <c r="BS12" s="594" t="s">
        <v>218</v>
      </c>
      <c r="BT12" s="589"/>
      <c r="BU12" s="589"/>
      <c r="BV12" s="589"/>
      <c r="BW12" s="589"/>
      <c r="BX12" s="589"/>
      <c r="BY12" s="589"/>
      <c r="BZ12" s="589"/>
      <c r="CA12" s="589"/>
      <c r="CB12" s="624"/>
      <c r="CD12" s="625" t="s">
        <v>231</v>
      </c>
      <c r="CE12" s="622"/>
      <c r="CF12" s="622"/>
      <c r="CG12" s="622"/>
      <c r="CH12" s="622"/>
      <c r="CI12" s="622"/>
      <c r="CJ12" s="622"/>
      <c r="CK12" s="622"/>
      <c r="CL12" s="622"/>
      <c r="CM12" s="622"/>
      <c r="CN12" s="622"/>
      <c r="CO12" s="622"/>
      <c r="CP12" s="622"/>
      <c r="CQ12" s="623"/>
      <c r="CR12" s="588">
        <v>5061822</v>
      </c>
      <c r="CS12" s="589"/>
      <c r="CT12" s="589"/>
      <c r="CU12" s="589"/>
      <c r="CV12" s="589"/>
      <c r="CW12" s="589"/>
      <c r="CX12" s="589"/>
      <c r="CY12" s="590"/>
      <c r="CZ12" s="641">
        <v>4.8</v>
      </c>
      <c r="DA12" s="641"/>
      <c r="DB12" s="641"/>
      <c r="DC12" s="641"/>
      <c r="DD12" s="594">
        <v>247879</v>
      </c>
      <c r="DE12" s="589"/>
      <c r="DF12" s="589"/>
      <c r="DG12" s="589"/>
      <c r="DH12" s="589"/>
      <c r="DI12" s="589"/>
      <c r="DJ12" s="589"/>
      <c r="DK12" s="589"/>
      <c r="DL12" s="589"/>
      <c r="DM12" s="589"/>
      <c r="DN12" s="589"/>
      <c r="DO12" s="589"/>
      <c r="DP12" s="590"/>
      <c r="DQ12" s="594">
        <v>931226</v>
      </c>
      <c r="DR12" s="589"/>
      <c r="DS12" s="589"/>
      <c r="DT12" s="589"/>
      <c r="DU12" s="589"/>
      <c r="DV12" s="589"/>
      <c r="DW12" s="589"/>
      <c r="DX12" s="589"/>
      <c r="DY12" s="589"/>
      <c r="DZ12" s="589"/>
      <c r="EA12" s="589"/>
      <c r="EB12" s="589"/>
      <c r="EC12" s="624"/>
    </row>
    <row r="13" spans="2:143" ht="11.25" customHeight="1" x14ac:dyDescent="0.15">
      <c r="B13" s="585" t="s">
        <v>232</v>
      </c>
      <c r="C13" s="586"/>
      <c r="D13" s="586"/>
      <c r="E13" s="586"/>
      <c r="F13" s="586"/>
      <c r="G13" s="586"/>
      <c r="H13" s="586"/>
      <c r="I13" s="586"/>
      <c r="J13" s="586"/>
      <c r="K13" s="586"/>
      <c r="L13" s="586"/>
      <c r="M13" s="586"/>
      <c r="N13" s="586"/>
      <c r="O13" s="586"/>
      <c r="P13" s="586"/>
      <c r="Q13" s="587"/>
      <c r="R13" s="588">
        <v>78470</v>
      </c>
      <c r="S13" s="589"/>
      <c r="T13" s="589"/>
      <c r="U13" s="589"/>
      <c r="V13" s="589"/>
      <c r="W13" s="589"/>
      <c r="X13" s="589"/>
      <c r="Y13" s="590"/>
      <c r="Z13" s="641">
        <v>0.1</v>
      </c>
      <c r="AA13" s="641"/>
      <c r="AB13" s="641"/>
      <c r="AC13" s="641"/>
      <c r="AD13" s="642">
        <v>78470</v>
      </c>
      <c r="AE13" s="642"/>
      <c r="AF13" s="642"/>
      <c r="AG13" s="642"/>
      <c r="AH13" s="642"/>
      <c r="AI13" s="642"/>
      <c r="AJ13" s="642"/>
      <c r="AK13" s="642"/>
      <c r="AL13" s="611">
        <v>0.1</v>
      </c>
      <c r="AM13" s="643"/>
      <c r="AN13" s="643"/>
      <c r="AO13" s="644"/>
      <c r="AP13" s="585" t="s">
        <v>233</v>
      </c>
      <c r="AQ13" s="586"/>
      <c r="AR13" s="586"/>
      <c r="AS13" s="586"/>
      <c r="AT13" s="586"/>
      <c r="AU13" s="586"/>
      <c r="AV13" s="586"/>
      <c r="AW13" s="586"/>
      <c r="AX13" s="586"/>
      <c r="AY13" s="586"/>
      <c r="AZ13" s="586"/>
      <c r="BA13" s="586"/>
      <c r="BB13" s="586"/>
      <c r="BC13" s="586"/>
      <c r="BD13" s="586"/>
      <c r="BE13" s="586"/>
      <c r="BF13" s="587"/>
      <c r="BG13" s="588">
        <v>12858207</v>
      </c>
      <c r="BH13" s="589"/>
      <c r="BI13" s="589"/>
      <c r="BJ13" s="589"/>
      <c r="BK13" s="589"/>
      <c r="BL13" s="589"/>
      <c r="BM13" s="589"/>
      <c r="BN13" s="590"/>
      <c r="BO13" s="641">
        <v>41.3</v>
      </c>
      <c r="BP13" s="641"/>
      <c r="BQ13" s="641"/>
      <c r="BR13" s="641"/>
      <c r="BS13" s="594" t="s">
        <v>218</v>
      </c>
      <c r="BT13" s="589"/>
      <c r="BU13" s="589"/>
      <c r="BV13" s="589"/>
      <c r="BW13" s="589"/>
      <c r="BX13" s="589"/>
      <c r="BY13" s="589"/>
      <c r="BZ13" s="589"/>
      <c r="CA13" s="589"/>
      <c r="CB13" s="624"/>
      <c r="CD13" s="625" t="s">
        <v>234</v>
      </c>
      <c r="CE13" s="622"/>
      <c r="CF13" s="622"/>
      <c r="CG13" s="622"/>
      <c r="CH13" s="622"/>
      <c r="CI13" s="622"/>
      <c r="CJ13" s="622"/>
      <c r="CK13" s="622"/>
      <c r="CL13" s="622"/>
      <c r="CM13" s="622"/>
      <c r="CN13" s="622"/>
      <c r="CO13" s="622"/>
      <c r="CP13" s="622"/>
      <c r="CQ13" s="623"/>
      <c r="CR13" s="588">
        <v>9753835</v>
      </c>
      <c r="CS13" s="589"/>
      <c r="CT13" s="589"/>
      <c r="CU13" s="589"/>
      <c r="CV13" s="589"/>
      <c r="CW13" s="589"/>
      <c r="CX13" s="589"/>
      <c r="CY13" s="590"/>
      <c r="CZ13" s="641">
        <v>9.1999999999999993</v>
      </c>
      <c r="DA13" s="641"/>
      <c r="DB13" s="641"/>
      <c r="DC13" s="641"/>
      <c r="DD13" s="594">
        <v>3586038</v>
      </c>
      <c r="DE13" s="589"/>
      <c r="DF13" s="589"/>
      <c r="DG13" s="589"/>
      <c r="DH13" s="589"/>
      <c r="DI13" s="589"/>
      <c r="DJ13" s="589"/>
      <c r="DK13" s="589"/>
      <c r="DL13" s="589"/>
      <c r="DM13" s="589"/>
      <c r="DN13" s="589"/>
      <c r="DO13" s="589"/>
      <c r="DP13" s="590"/>
      <c r="DQ13" s="594">
        <v>6135701</v>
      </c>
      <c r="DR13" s="589"/>
      <c r="DS13" s="589"/>
      <c r="DT13" s="589"/>
      <c r="DU13" s="589"/>
      <c r="DV13" s="589"/>
      <c r="DW13" s="589"/>
      <c r="DX13" s="589"/>
      <c r="DY13" s="589"/>
      <c r="DZ13" s="589"/>
      <c r="EA13" s="589"/>
      <c r="EB13" s="589"/>
      <c r="EC13" s="624"/>
    </row>
    <row r="14" spans="2:143" ht="11.25" customHeight="1" x14ac:dyDescent="0.15">
      <c r="B14" s="585" t="s">
        <v>235</v>
      </c>
      <c r="C14" s="586"/>
      <c r="D14" s="586"/>
      <c r="E14" s="586"/>
      <c r="F14" s="586"/>
      <c r="G14" s="586"/>
      <c r="H14" s="586"/>
      <c r="I14" s="586"/>
      <c r="J14" s="586"/>
      <c r="K14" s="586"/>
      <c r="L14" s="586"/>
      <c r="M14" s="586"/>
      <c r="N14" s="586"/>
      <c r="O14" s="586"/>
      <c r="P14" s="586"/>
      <c r="Q14" s="587"/>
      <c r="R14" s="588" t="s">
        <v>218</v>
      </c>
      <c r="S14" s="589"/>
      <c r="T14" s="589"/>
      <c r="U14" s="589"/>
      <c r="V14" s="589"/>
      <c r="W14" s="589"/>
      <c r="X14" s="589"/>
      <c r="Y14" s="590"/>
      <c r="Z14" s="641" t="s">
        <v>218</v>
      </c>
      <c r="AA14" s="641"/>
      <c r="AB14" s="641"/>
      <c r="AC14" s="641"/>
      <c r="AD14" s="642" t="s">
        <v>218</v>
      </c>
      <c r="AE14" s="642"/>
      <c r="AF14" s="642"/>
      <c r="AG14" s="642"/>
      <c r="AH14" s="642"/>
      <c r="AI14" s="642"/>
      <c r="AJ14" s="642"/>
      <c r="AK14" s="642"/>
      <c r="AL14" s="611" t="s">
        <v>218</v>
      </c>
      <c r="AM14" s="643"/>
      <c r="AN14" s="643"/>
      <c r="AO14" s="644"/>
      <c r="AP14" s="585" t="s">
        <v>236</v>
      </c>
      <c r="AQ14" s="586"/>
      <c r="AR14" s="586"/>
      <c r="AS14" s="586"/>
      <c r="AT14" s="586"/>
      <c r="AU14" s="586"/>
      <c r="AV14" s="586"/>
      <c r="AW14" s="586"/>
      <c r="AX14" s="586"/>
      <c r="AY14" s="586"/>
      <c r="AZ14" s="586"/>
      <c r="BA14" s="586"/>
      <c r="BB14" s="586"/>
      <c r="BC14" s="586"/>
      <c r="BD14" s="586"/>
      <c r="BE14" s="586"/>
      <c r="BF14" s="587"/>
      <c r="BG14" s="588">
        <v>417819</v>
      </c>
      <c r="BH14" s="589"/>
      <c r="BI14" s="589"/>
      <c r="BJ14" s="589"/>
      <c r="BK14" s="589"/>
      <c r="BL14" s="589"/>
      <c r="BM14" s="589"/>
      <c r="BN14" s="590"/>
      <c r="BO14" s="641">
        <v>1.3</v>
      </c>
      <c r="BP14" s="641"/>
      <c r="BQ14" s="641"/>
      <c r="BR14" s="641"/>
      <c r="BS14" s="594" t="s">
        <v>218</v>
      </c>
      <c r="BT14" s="589"/>
      <c r="BU14" s="589"/>
      <c r="BV14" s="589"/>
      <c r="BW14" s="589"/>
      <c r="BX14" s="589"/>
      <c r="BY14" s="589"/>
      <c r="BZ14" s="589"/>
      <c r="CA14" s="589"/>
      <c r="CB14" s="624"/>
      <c r="CD14" s="625" t="s">
        <v>237</v>
      </c>
      <c r="CE14" s="622"/>
      <c r="CF14" s="622"/>
      <c r="CG14" s="622"/>
      <c r="CH14" s="622"/>
      <c r="CI14" s="622"/>
      <c r="CJ14" s="622"/>
      <c r="CK14" s="622"/>
      <c r="CL14" s="622"/>
      <c r="CM14" s="622"/>
      <c r="CN14" s="622"/>
      <c r="CO14" s="622"/>
      <c r="CP14" s="622"/>
      <c r="CQ14" s="623"/>
      <c r="CR14" s="588">
        <v>4183429</v>
      </c>
      <c r="CS14" s="589"/>
      <c r="CT14" s="589"/>
      <c r="CU14" s="589"/>
      <c r="CV14" s="589"/>
      <c r="CW14" s="589"/>
      <c r="CX14" s="589"/>
      <c r="CY14" s="590"/>
      <c r="CZ14" s="641">
        <v>3.9</v>
      </c>
      <c r="DA14" s="641"/>
      <c r="DB14" s="641"/>
      <c r="DC14" s="641"/>
      <c r="DD14" s="594">
        <v>839840</v>
      </c>
      <c r="DE14" s="589"/>
      <c r="DF14" s="589"/>
      <c r="DG14" s="589"/>
      <c r="DH14" s="589"/>
      <c r="DI14" s="589"/>
      <c r="DJ14" s="589"/>
      <c r="DK14" s="589"/>
      <c r="DL14" s="589"/>
      <c r="DM14" s="589"/>
      <c r="DN14" s="589"/>
      <c r="DO14" s="589"/>
      <c r="DP14" s="590"/>
      <c r="DQ14" s="594">
        <v>3359190</v>
      </c>
      <c r="DR14" s="589"/>
      <c r="DS14" s="589"/>
      <c r="DT14" s="589"/>
      <c r="DU14" s="589"/>
      <c r="DV14" s="589"/>
      <c r="DW14" s="589"/>
      <c r="DX14" s="589"/>
      <c r="DY14" s="589"/>
      <c r="DZ14" s="589"/>
      <c r="EA14" s="589"/>
      <c r="EB14" s="589"/>
      <c r="EC14" s="624"/>
    </row>
    <row r="15" spans="2:143" ht="11.25" customHeight="1" x14ac:dyDescent="0.15">
      <c r="B15" s="585" t="s">
        <v>238</v>
      </c>
      <c r="C15" s="586"/>
      <c r="D15" s="586"/>
      <c r="E15" s="586"/>
      <c r="F15" s="586"/>
      <c r="G15" s="586"/>
      <c r="H15" s="586"/>
      <c r="I15" s="586"/>
      <c r="J15" s="586"/>
      <c r="K15" s="586"/>
      <c r="L15" s="586"/>
      <c r="M15" s="586"/>
      <c r="N15" s="586"/>
      <c r="O15" s="586"/>
      <c r="P15" s="586"/>
      <c r="Q15" s="587"/>
      <c r="R15" s="588">
        <v>123084</v>
      </c>
      <c r="S15" s="589"/>
      <c r="T15" s="589"/>
      <c r="U15" s="589"/>
      <c r="V15" s="589"/>
      <c r="W15" s="589"/>
      <c r="X15" s="589"/>
      <c r="Y15" s="590"/>
      <c r="Z15" s="641">
        <v>0.1</v>
      </c>
      <c r="AA15" s="641"/>
      <c r="AB15" s="641"/>
      <c r="AC15" s="641"/>
      <c r="AD15" s="642">
        <v>123084</v>
      </c>
      <c r="AE15" s="642"/>
      <c r="AF15" s="642"/>
      <c r="AG15" s="642"/>
      <c r="AH15" s="642"/>
      <c r="AI15" s="642"/>
      <c r="AJ15" s="642"/>
      <c r="AK15" s="642"/>
      <c r="AL15" s="611">
        <v>0.2</v>
      </c>
      <c r="AM15" s="643"/>
      <c r="AN15" s="643"/>
      <c r="AO15" s="644"/>
      <c r="AP15" s="585" t="s">
        <v>239</v>
      </c>
      <c r="AQ15" s="586"/>
      <c r="AR15" s="586"/>
      <c r="AS15" s="586"/>
      <c r="AT15" s="586"/>
      <c r="AU15" s="586"/>
      <c r="AV15" s="586"/>
      <c r="AW15" s="586"/>
      <c r="AX15" s="586"/>
      <c r="AY15" s="586"/>
      <c r="AZ15" s="586"/>
      <c r="BA15" s="586"/>
      <c r="BB15" s="586"/>
      <c r="BC15" s="586"/>
      <c r="BD15" s="586"/>
      <c r="BE15" s="586"/>
      <c r="BF15" s="587"/>
      <c r="BG15" s="588">
        <v>1458567</v>
      </c>
      <c r="BH15" s="589"/>
      <c r="BI15" s="589"/>
      <c r="BJ15" s="589"/>
      <c r="BK15" s="589"/>
      <c r="BL15" s="589"/>
      <c r="BM15" s="589"/>
      <c r="BN15" s="590"/>
      <c r="BO15" s="641">
        <v>4.7</v>
      </c>
      <c r="BP15" s="641"/>
      <c r="BQ15" s="641"/>
      <c r="BR15" s="641"/>
      <c r="BS15" s="594" t="s">
        <v>218</v>
      </c>
      <c r="BT15" s="589"/>
      <c r="BU15" s="589"/>
      <c r="BV15" s="589"/>
      <c r="BW15" s="589"/>
      <c r="BX15" s="589"/>
      <c r="BY15" s="589"/>
      <c r="BZ15" s="589"/>
      <c r="CA15" s="589"/>
      <c r="CB15" s="624"/>
      <c r="CD15" s="625" t="s">
        <v>240</v>
      </c>
      <c r="CE15" s="622"/>
      <c r="CF15" s="622"/>
      <c r="CG15" s="622"/>
      <c r="CH15" s="622"/>
      <c r="CI15" s="622"/>
      <c r="CJ15" s="622"/>
      <c r="CK15" s="622"/>
      <c r="CL15" s="622"/>
      <c r="CM15" s="622"/>
      <c r="CN15" s="622"/>
      <c r="CO15" s="622"/>
      <c r="CP15" s="622"/>
      <c r="CQ15" s="623"/>
      <c r="CR15" s="588">
        <v>7857045</v>
      </c>
      <c r="CS15" s="589"/>
      <c r="CT15" s="589"/>
      <c r="CU15" s="589"/>
      <c r="CV15" s="589"/>
      <c r="CW15" s="589"/>
      <c r="CX15" s="589"/>
      <c r="CY15" s="590"/>
      <c r="CZ15" s="641">
        <v>7.4</v>
      </c>
      <c r="DA15" s="641"/>
      <c r="DB15" s="641"/>
      <c r="DC15" s="641"/>
      <c r="DD15" s="594">
        <v>1557654</v>
      </c>
      <c r="DE15" s="589"/>
      <c r="DF15" s="589"/>
      <c r="DG15" s="589"/>
      <c r="DH15" s="589"/>
      <c r="DI15" s="589"/>
      <c r="DJ15" s="589"/>
      <c r="DK15" s="589"/>
      <c r="DL15" s="589"/>
      <c r="DM15" s="589"/>
      <c r="DN15" s="589"/>
      <c r="DO15" s="589"/>
      <c r="DP15" s="590"/>
      <c r="DQ15" s="594">
        <v>6256091</v>
      </c>
      <c r="DR15" s="589"/>
      <c r="DS15" s="589"/>
      <c r="DT15" s="589"/>
      <c r="DU15" s="589"/>
      <c r="DV15" s="589"/>
      <c r="DW15" s="589"/>
      <c r="DX15" s="589"/>
      <c r="DY15" s="589"/>
      <c r="DZ15" s="589"/>
      <c r="EA15" s="589"/>
      <c r="EB15" s="589"/>
      <c r="EC15" s="624"/>
    </row>
    <row r="16" spans="2:143" ht="11.25" customHeight="1" x14ac:dyDescent="0.15">
      <c r="B16" s="585" t="s">
        <v>241</v>
      </c>
      <c r="C16" s="586"/>
      <c r="D16" s="586"/>
      <c r="E16" s="586"/>
      <c r="F16" s="586"/>
      <c r="G16" s="586"/>
      <c r="H16" s="586"/>
      <c r="I16" s="586"/>
      <c r="J16" s="586"/>
      <c r="K16" s="586"/>
      <c r="L16" s="586"/>
      <c r="M16" s="586"/>
      <c r="N16" s="586"/>
      <c r="O16" s="586"/>
      <c r="P16" s="586"/>
      <c r="Q16" s="587"/>
      <c r="R16" s="588">
        <v>23121361</v>
      </c>
      <c r="S16" s="589"/>
      <c r="T16" s="589"/>
      <c r="U16" s="589"/>
      <c r="V16" s="589"/>
      <c r="W16" s="589"/>
      <c r="X16" s="589"/>
      <c r="Y16" s="590"/>
      <c r="Z16" s="641">
        <v>21.5</v>
      </c>
      <c r="AA16" s="641"/>
      <c r="AB16" s="641"/>
      <c r="AC16" s="641"/>
      <c r="AD16" s="642">
        <v>20994269</v>
      </c>
      <c r="AE16" s="642"/>
      <c r="AF16" s="642"/>
      <c r="AG16" s="642"/>
      <c r="AH16" s="642"/>
      <c r="AI16" s="642"/>
      <c r="AJ16" s="642"/>
      <c r="AK16" s="642"/>
      <c r="AL16" s="611">
        <v>38.4</v>
      </c>
      <c r="AM16" s="643"/>
      <c r="AN16" s="643"/>
      <c r="AO16" s="644"/>
      <c r="AP16" s="585" t="s">
        <v>242</v>
      </c>
      <c r="AQ16" s="586"/>
      <c r="AR16" s="586"/>
      <c r="AS16" s="586"/>
      <c r="AT16" s="586"/>
      <c r="AU16" s="586"/>
      <c r="AV16" s="586"/>
      <c r="AW16" s="586"/>
      <c r="AX16" s="586"/>
      <c r="AY16" s="586"/>
      <c r="AZ16" s="586"/>
      <c r="BA16" s="586"/>
      <c r="BB16" s="586"/>
      <c r="BC16" s="586"/>
      <c r="BD16" s="586"/>
      <c r="BE16" s="586"/>
      <c r="BF16" s="587"/>
      <c r="BG16" s="588" t="s">
        <v>218</v>
      </c>
      <c r="BH16" s="589"/>
      <c r="BI16" s="589"/>
      <c r="BJ16" s="589"/>
      <c r="BK16" s="589"/>
      <c r="BL16" s="589"/>
      <c r="BM16" s="589"/>
      <c r="BN16" s="590"/>
      <c r="BO16" s="641" t="s">
        <v>218</v>
      </c>
      <c r="BP16" s="641"/>
      <c r="BQ16" s="641"/>
      <c r="BR16" s="641"/>
      <c r="BS16" s="594" t="s">
        <v>218</v>
      </c>
      <c r="BT16" s="589"/>
      <c r="BU16" s="589"/>
      <c r="BV16" s="589"/>
      <c r="BW16" s="589"/>
      <c r="BX16" s="589"/>
      <c r="BY16" s="589"/>
      <c r="BZ16" s="589"/>
      <c r="CA16" s="589"/>
      <c r="CB16" s="624"/>
      <c r="CD16" s="625" t="s">
        <v>243</v>
      </c>
      <c r="CE16" s="622"/>
      <c r="CF16" s="622"/>
      <c r="CG16" s="622"/>
      <c r="CH16" s="622"/>
      <c r="CI16" s="622"/>
      <c r="CJ16" s="622"/>
      <c r="CK16" s="622"/>
      <c r="CL16" s="622"/>
      <c r="CM16" s="622"/>
      <c r="CN16" s="622"/>
      <c r="CO16" s="622"/>
      <c r="CP16" s="622"/>
      <c r="CQ16" s="623"/>
      <c r="CR16" s="588">
        <v>5066</v>
      </c>
      <c r="CS16" s="589"/>
      <c r="CT16" s="589"/>
      <c r="CU16" s="589"/>
      <c r="CV16" s="589"/>
      <c r="CW16" s="589"/>
      <c r="CX16" s="589"/>
      <c r="CY16" s="590"/>
      <c r="CZ16" s="641">
        <v>0</v>
      </c>
      <c r="DA16" s="641"/>
      <c r="DB16" s="641"/>
      <c r="DC16" s="641"/>
      <c r="DD16" s="594" t="s">
        <v>218</v>
      </c>
      <c r="DE16" s="589"/>
      <c r="DF16" s="589"/>
      <c r="DG16" s="589"/>
      <c r="DH16" s="589"/>
      <c r="DI16" s="589"/>
      <c r="DJ16" s="589"/>
      <c r="DK16" s="589"/>
      <c r="DL16" s="589"/>
      <c r="DM16" s="589"/>
      <c r="DN16" s="589"/>
      <c r="DO16" s="589"/>
      <c r="DP16" s="590"/>
      <c r="DQ16" s="594" t="s">
        <v>218</v>
      </c>
      <c r="DR16" s="589"/>
      <c r="DS16" s="589"/>
      <c r="DT16" s="589"/>
      <c r="DU16" s="589"/>
      <c r="DV16" s="589"/>
      <c r="DW16" s="589"/>
      <c r="DX16" s="589"/>
      <c r="DY16" s="589"/>
      <c r="DZ16" s="589"/>
      <c r="EA16" s="589"/>
      <c r="EB16" s="589"/>
      <c r="EC16" s="624"/>
    </row>
    <row r="17" spans="2:133" ht="11.25" customHeight="1" x14ac:dyDescent="0.15">
      <c r="B17" s="585" t="s">
        <v>244</v>
      </c>
      <c r="C17" s="586"/>
      <c r="D17" s="586"/>
      <c r="E17" s="586"/>
      <c r="F17" s="586"/>
      <c r="G17" s="586"/>
      <c r="H17" s="586"/>
      <c r="I17" s="586"/>
      <c r="J17" s="586"/>
      <c r="K17" s="586"/>
      <c r="L17" s="586"/>
      <c r="M17" s="586"/>
      <c r="N17" s="586"/>
      <c r="O17" s="586"/>
      <c r="P17" s="586"/>
      <c r="Q17" s="587"/>
      <c r="R17" s="588">
        <v>20994269</v>
      </c>
      <c r="S17" s="589"/>
      <c r="T17" s="589"/>
      <c r="U17" s="589"/>
      <c r="V17" s="589"/>
      <c r="W17" s="589"/>
      <c r="X17" s="589"/>
      <c r="Y17" s="590"/>
      <c r="Z17" s="641">
        <v>19.5</v>
      </c>
      <c r="AA17" s="641"/>
      <c r="AB17" s="641"/>
      <c r="AC17" s="641"/>
      <c r="AD17" s="642">
        <v>20994269</v>
      </c>
      <c r="AE17" s="642"/>
      <c r="AF17" s="642"/>
      <c r="AG17" s="642"/>
      <c r="AH17" s="642"/>
      <c r="AI17" s="642"/>
      <c r="AJ17" s="642"/>
      <c r="AK17" s="642"/>
      <c r="AL17" s="611">
        <v>38.4</v>
      </c>
      <c r="AM17" s="643"/>
      <c r="AN17" s="643"/>
      <c r="AO17" s="644"/>
      <c r="AP17" s="585" t="s">
        <v>245</v>
      </c>
      <c r="AQ17" s="586"/>
      <c r="AR17" s="586"/>
      <c r="AS17" s="586"/>
      <c r="AT17" s="586"/>
      <c r="AU17" s="586"/>
      <c r="AV17" s="586"/>
      <c r="AW17" s="586"/>
      <c r="AX17" s="586"/>
      <c r="AY17" s="586"/>
      <c r="AZ17" s="586"/>
      <c r="BA17" s="586"/>
      <c r="BB17" s="586"/>
      <c r="BC17" s="586"/>
      <c r="BD17" s="586"/>
      <c r="BE17" s="586"/>
      <c r="BF17" s="587"/>
      <c r="BG17" s="588" t="s">
        <v>218</v>
      </c>
      <c r="BH17" s="589"/>
      <c r="BI17" s="589"/>
      <c r="BJ17" s="589"/>
      <c r="BK17" s="589"/>
      <c r="BL17" s="589"/>
      <c r="BM17" s="589"/>
      <c r="BN17" s="590"/>
      <c r="BO17" s="641" t="s">
        <v>218</v>
      </c>
      <c r="BP17" s="641"/>
      <c r="BQ17" s="641"/>
      <c r="BR17" s="641"/>
      <c r="BS17" s="594" t="s">
        <v>218</v>
      </c>
      <c r="BT17" s="589"/>
      <c r="BU17" s="589"/>
      <c r="BV17" s="589"/>
      <c r="BW17" s="589"/>
      <c r="BX17" s="589"/>
      <c r="BY17" s="589"/>
      <c r="BZ17" s="589"/>
      <c r="CA17" s="589"/>
      <c r="CB17" s="624"/>
      <c r="CD17" s="625" t="s">
        <v>246</v>
      </c>
      <c r="CE17" s="622"/>
      <c r="CF17" s="622"/>
      <c r="CG17" s="622"/>
      <c r="CH17" s="622"/>
      <c r="CI17" s="622"/>
      <c r="CJ17" s="622"/>
      <c r="CK17" s="622"/>
      <c r="CL17" s="622"/>
      <c r="CM17" s="622"/>
      <c r="CN17" s="622"/>
      <c r="CO17" s="622"/>
      <c r="CP17" s="622"/>
      <c r="CQ17" s="623"/>
      <c r="CR17" s="588">
        <v>15630197</v>
      </c>
      <c r="CS17" s="589"/>
      <c r="CT17" s="589"/>
      <c r="CU17" s="589"/>
      <c r="CV17" s="589"/>
      <c r="CW17" s="589"/>
      <c r="CX17" s="589"/>
      <c r="CY17" s="590"/>
      <c r="CZ17" s="641">
        <v>14.7</v>
      </c>
      <c r="DA17" s="641"/>
      <c r="DB17" s="641"/>
      <c r="DC17" s="641"/>
      <c r="DD17" s="594" t="s">
        <v>218</v>
      </c>
      <c r="DE17" s="589"/>
      <c r="DF17" s="589"/>
      <c r="DG17" s="589"/>
      <c r="DH17" s="589"/>
      <c r="DI17" s="589"/>
      <c r="DJ17" s="589"/>
      <c r="DK17" s="589"/>
      <c r="DL17" s="589"/>
      <c r="DM17" s="589"/>
      <c r="DN17" s="589"/>
      <c r="DO17" s="589"/>
      <c r="DP17" s="590"/>
      <c r="DQ17" s="594">
        <v>15009393</v>
      </c>
      <c r="DR17" s="589"/>
      <c r="DS17" s="589"/>
      <c r="DT17" s="589"/>
      <c r="DU17" s="589"/>
      <c r="DV17" s="589"/>
      <c r="DW17" s="589"/>
      <c r="DX17" s="589"/>
      <c r="DY17" s="589"/>
      <c r="DZ17" s="589"/>
      <c r="EA17" s="589"/>
      <c r="EB17" s="589"/>
      <c r="EC17" s="624"/>
    </row>
    <row r="18" spans="2:133" ht="11.25" customHeight="1" x14ac:dyDescent="0.15">
      <c r="B18" s="585" t="s">
        <v>247</v>
      </c>
      <c r="C18" s="586"/>
      <c r="D18" s="586"/>
      <c r="E18" s="586"/>
      <c r="F18" s="586"/>
      <c r="G18" s="586"/>
      <c r="H18" s="586"/>
      <c r="I18" s="586"/>
      <c r="J18" s="586"/>
      <c r="K18" s="586"/>
      <c r="L18" s="586"/>
      <c r="M18" s="586"/>
      <c r="N18" s="586"/>
      <c r="O18" s="586"/>
      <c r="P18" s="586"/>
      <c r="Q18" s="587"/>
      <c r="R18" s="588">
        <v>2127072</v>
      </c>
      <c r="S18" s="589"/>
      <c r="T18" s="589"/>
      <c r="U18" s="589"/>
      <c r="V18" s="589"/>
      <c r="W18" s="589"/>
      <c r="X18" s="589"/>
      <c r="Y18" s="590"/>
      <c r="Z18" s="641">
        <v>2</v>
      </c>
      <c r="AA18" s="641"/>
      <c r="AB18" s="641"/>
      <c r="AC18" s="641"/>
      <c r="AD18" s="642" t="s">
        <v>218</v>
      </c>
      <c r="AE18" s="642"/>
      <c r="AF18" s="642"/>
      <c r="AG18" s="642"/>
      <c r="AH18" s="642"/>
      <c r="AI18" s="642"/>
      <c r="AJ18" s="642"/>
      <c r="AK18" s="642"/>
      <c r="AL18" s="611" t="s">
        <v>218</v>
      </c>
      <c r="AM18" s="643"/>
      <c r="AN18" s="643"/>
      <c r="AO18" s="644"/>
      <c r="AP18" s="585" t="s">
        <v>248</v>
      </c>
      <c r="AQ18" s="586"/>
      <c r="AR18" s="586"/>
      <c r="AS18" s="586"/>
      <c r="AT18" s="586"/>
      <c r="AU18" s="586"/>
      <c r="AV18" s="586"/>
      <c r="AW18" s="586"/>
      <c r="AX18" s="586"/>
      <c r="AY18" s="586"/>
      <c r="AZ18" s="586"/>
      <c r="BA18" s="586"/>
      <c r="BB18" s="586"/>
      <c r="BC18" s="586"/>
      <c r="BD18" s="586"/>
      <c r="BE18" s="586"/>
      <c r="BF18" s="587"/>
      <c r="BG18" s="588" t="s">
        <v>218</v>
      </c>
      <c r="BH18" s="589"/>
      <c r="BI18" s="589"/>
      <c r="BJ18" s="589"/>
      <c r="BK18" s="589"/>
      <c r="BL18" s="589"/>
      <c r="BM18" s="589"/>
      <c r="BN18" s="590"/>
      <c r="BO18" s="641" t="s">
        <v>218</v>
      </c>
      <c r="BP18" s="641"/>
      <c r="BQ18" s="641"/>
      <c r="BR18" s="641"/>
      <c r="BS18" s="594" t="s">
        <v>218</v>
      </c>
      <c r="BT18" s="589"/>
      <c r="BU18" s="589"/>
      <c r="BV18" s="589"/>
      <c r="BW18" s="589"/>
      <c r="BX18" s="589"/>
      <c r="BY18" s="589"/>
      <c r="BZ18" s="589"/>
      <c r="CA18" s="589"/>
      <c r="CB18" s="624"/>
      <c r="CD18" s="625" t="s">
        <v>249</v>
      </c>
      <c r="CE18" s="622"/>
      <c r="CF18" s="622"/>
      <c r="CG18" s="622"/>
      <c r="CH18" s="622"/>
      <c r="CI18" s="622"/>
      <c r="CJ18" s="622"/>
      <c r="CK18" s="622"/>
      <c r="CL18" s="622"/>
      <c r="CM18" s="622"/>
      <c r="CN18" s="622"/>
      <c r="CO18" s="622"/>
      <c r="CP18" s="622"/>
      <c r="CQ18" s="623"/>
      <c r="CR18" s="588">
        <v>1006995</v>
      </c>
      <c r="CS18" s="589"/>
      <c r="CT18" s="589"/>
      <c r="CU18" s="589"/>
      <c r="CV18" s="589"/>
      <c r="CW18" s="589"/>
      <c r="CX18" s="589"/>
      <c r="CY18" s="590"/>
      <c r="CZ18" s="641">
        <v>0.9</v>
      </c>
      <c r="DA18" s="641"/>
      <c r="DB18" s="641"/>
      <c r="DC18" s="641"/>
      <c r="DD18" s="594">
        <v>1006995</v>
      </c>
      <c r="DE18" s="589"/>
      <c r="DF18" s="589"/>
      <c r="DG18" s="589"/>
      <c r="DH18" s="589"/>
      <c r="DI18" s="589"/>
      <c r="DJ18" s="589"/>
      <c r="DK18" s="589"/>
      <c r="DL18" s="589"/>
      <c r="DM18" s="589"/>
      <c r="DN18" s="589"/>
      <c r="DO18" s="589"/>
      <c r="DP18" s="590"/>
      <c r="DQ18" s="594">
        <v>1003521</v>
      </c>
      <c r="DR18" s="589"/>
      <c r="DS18" s="589"/>
      <c r="DT18" s="589"/>
      <c r="DU18" s="589"/>
      <c r="DV18" s="589"/>
      <c r="DW18" s="589"/>
      <c r="DX18" s="589"/>
      <c r="DY18" s="589"/>
      <c r="DZ18" s="589"/>
      <c r="EA18" s="589"/>
      <c r="EB18" s="589"/>
      <c r="EC18" s="624"/>
    </row>
    <row r="19" spans="2:133" ht="11.25" customHeight="1" x14ac:dyDescent="0.15">
      <c r="B19" s="585" t="s">
        <v>250</v>
      </c>
      <c r="C19" s="586"/>
      <c r="D19" s="586"/>
      <c r="E19" s="586"/>
      <c r="F19" s="586"/>
      <c r="G19" s="586"/>
      <c r="H19" s="586"/>
      <c r="I19" s="586"/>
      <c r="J19" s="586"/>
      <c r="K19" s="586"/>
      <c r="L19" s="586"/>
      <c r="M19" s="586"/>
      <c r="N19" s="586"/>
      <c r="O19" s="586"/>
      <c r="P19" s="586"/>
      <c r="Q19" s="587"/>
      <c r="R19" s="588">
        <v>20</v>
      </c>
      <c r="S19" s="589"/>
      <c r="T19" s="589"/>
      <c r="U19" s="589"/>
      <c r="V19" s="589"/>
      <c r="W19" s="589"/>
      <c r="X19" s="589"/>
      <c r="Y19" s="590"/>
      <c r="Z19" s="641">
        <v>0</v>
      </c>
      <c r="AA19" s="641"/>
      <c r="AB19" s="641"/>
      <c r="AC19" s="641"/>
      <c r="AD19" s="642" t="s">
        <v>218</v>
      </c>
      <c r="AE19" s="642"/>
      <c r="AF19" s="642"/>
      <c r="AG19" s="642"/>
      <c r="AH19" s="642"/>
      <c r="AI19" s="642"/>
      <c r="AJ19" s="642"/>
      <c r="AK19" s="642"/>
      <c r="AL19" s="611" t="s">
        <v>218</v>
      </c>
      <c r="AM19" s="643"/>
      <c r="AN19" s="643"/>
      <c r="AO19" s="644"/>
      <c r="AP19" s="585" t="s">
        <v>251</v>
      </c>
      <c r="AQ19" s="586"/>
      <c r="AR19" s="586"/>
      <c r="AS19" s="586"/>
      <c r="AT19" s="586"/>
      <c r="AU19" s="586"/>
      <c r="AV19" s="586"/>
      <c r="AW19" s="586"/>
      <c r="AX19" s="586"/>
      <c r="AY19" s="586"/>
      <c r="AZ19" s="586"/>
      <c r="BA19" s="586"/>
      <c r="BB19" s="586"/>
      <c r="BC19" s="586"/>
      <c r="BD19" s="586"/>
      <c r="BE19" s="586"/>
      <c r="BF19" s="587"/>
      <c r="BG19" s="588">
        <v>2151104</v>
      </c>
      <c r="BH19" s="589"/>
      <c r="BI19" s="589"/>
      <c r="BJ19" s="589"/>
      <c r="BK19" s="589"/>
      <c r="BL19" s="589"/>
      <c r="BM19" s="589"/>
      <c r="BN19" s="590"/>
      <c r="BO19" s="641">
        <v>6.9</v>
      </c>
      <c r="BP19" s="641"/>
      <c r="BQ19" s="641"/>
      <c r="BR19" s="641"/>
      <c r="BS19" s="594" t="s">
        <v>218</v>
      </c>
      <c r="BT19" s="589"/>
      <c r="BU19" s="589"/>
      <c r="BV19" s="589"/>
      <c r="BW19" s="589"/>
      <c r="BX19" s="589"/>
      <c r="BY19" s="589"/>
      <c r="BZ19" s="589"/>
      <c r="CA19" s="589"/>
      <c r="CB19" s="624"/>
      <c r="CD19" s="625" t="s">
        <v>252</v>
      </c>
      <c r="CE19" s="622"/>
      <c r="CF19" s="622"/>
      <c r="CG19" s="622"/>
      <c r="CH19" s="622"/>
      <c r="CI19" s="622"/>
      <c r="CJ19" s="622"/>
      <c r="CK19" s="622"/>
      <c r="CL19" s="622"/>
      <c r="CM19" s="622"/>
      <c r="CN19" s="622"/>
      <c r="CO19" s="622"/>
      <c r="CP19" s="622"/>
      <c r="CQ19" s="623"/>
      <c r="CR19" s="588" t="s">
        <v>218</v>
      </c>
      <c r="CS19" s="589"/>
      <c r="CT19" s="589"/>
      <c r="CU19" s="589"/>
      <c r="CV19" s="589"/>
      <c r="CW19" s="589"/>
      <c r="CX19" s="589"/>
      <c r="CY19" s="590"/>
      <c r="CZ19" s="641" t="s">
        <v>218</v>
      </c>
      <c r="DA19" s="641"/>
      <c r="DB19" s="641"/>
      <c r="DC19" s="641"/>
      <c r="DD19" s="594" t="s">
        <v>218</v>
      </c>
      <c r="DE19" s="589"/>
      <c r="DF19" s="589"/>
      <c r="DG19" s="589"/>
      <c r="DH19" s="589"/>
      <c r="DI19" s="589"/>
      <c r="DJ19" s="589"/>
      <c r="DK19" s="589"/>
      <c r="DL19" s="589"/>
      <c r="DM19" s="589"/>
      <c r="DN19" s="589"/>
      <c r="DO19" s="589"/>
      <c r="DP19" s="590"/>
      <c r="DQ19" s="594" t="s">
        <v>218</v>
      </c>
      <c r="DR19" s="589"/>
      <c r="DS19" s="589"/>
      <c r="DT19" s="589"/>
      <c r="DU19" s="589"/>
      <c r="DV19" s="589"/>
      <c r="DW19" s="589"/>
      <c r="DX19" s="589"/>
      <c r="DY19" s="589"/>
      <c r="DZ19" s="589"/>
      <c r="EA19" s="589"/>
      <c r="EB19" s="589"/>
      <c r="EC19" s="624"/>
    </row>
    <row r="20" spans="2:133" ht="11.25" customHeight="1" x14ac:dyDescent="0.15">
      <c r="B20" s="585" t="s">
        <v>253</v>
      </c>
      <c r="C20" s="586"/>
      <c r="D20" s="586"/>
      <c r="E20" s="586"/>
      <c r="F20" s="586"/>
      <c r="G20" s="586"/>
      <c r="H20" s="586"/>
      <c r="I20" s="586"/>
      <c r="J20" s="586"/>
      <c r="K20" s="586"/>
      <c r="L20" s="586"/>
      <c r="M20" s="586"/>
      <c r="N20" s="586"/>
      <c r="O20" s="586"/>
      <c r="P20" s="586"/>
      <c r="Q20" s="587"/>
      <c r="R20" s="588">
        <v>58284395</v>
      </c>
      <c r="S20" s="589"/>
      <c r="T20" s="589"/>
      <c r="U20" s="589"/>
      <c r="V20" s="589"/>
      <c r="W20" s="589"/>
      <c r="X20" s="589"/>
      <c r="Y20" s="590"/>
      <c r="Z20" s="641">
        <v>54.1</v>
      </c>
      <c r="AA20" s="641"/>
      <c r="AB20" s="641"/>
      <c r="AC20" s="641"/>
      <c r="AD20" s="642">
        <v>54018835</v>
      </c>
      <c r="AE20" s="642"/>
      <c r="AF20" s="642"/>
      <c r="AG20" s="642"/>
      <c r="AH20" s="642"/>
      <c r="AI20" s="642"/>
      <c r="AJ20" s="642"/>
      <c r="AK20" s="642"/>
      <c r="AL20" s="611">
        <v>98.9</v>
      </c>
      <c r="AM20" s="643"/>
      <c r="AN20" s="643"/>
      <c r="AO20" s="644"/>
      <c r="AP20" s="585" t="s">
        <v>254</v>
      </c>
      <c r="AQ20" s="586"/>
      <c r="AR20" s="586"/>
      <c r="AS20" s="586"/>
      <c r="AT20" s="586"/>
      <c r="AU20" s="586"/>
      <c r="AV20" s="586"/>
      <c r="AW20" s="586"/>
      <c r="AX20" s="586"/>
      <c r="AY20" s="586"/>
      <c r="AZ20" s="586"/>
      <c r="BA20" s="586"/>
      <c r="BB20" s="586"/>
      <c r="BC20" s="586"/>
      <c r="BD20" s="586"/>
      <c r="BE20" s="586"/>
      <c r="BF20" s="587"/>
      <c r="BG20" s="588">
        <v>2151104</v>
      </c>
      <c r="BH20" s="589"/>
      <c r="BI20" s="589"/>
      <c r="BJ20" s="589"/>
      <c r="BK20" s="589"/>
      <c r="BL20" s="589"/>
      <c r="BM20" s="589"/>
      <c r="BN20" s="590"/>
      <c r="BO20" s="641">
        <v>6.9</v>
      </c>
      <c r="BP20" s="641"/>
      <c r="BQ20" s="641"/>
      <c r="BR20" s="641"/>
      <c r="BS20" s="594" t="s">
        <v>218</v>
      </c>
      <c r="BT20" s="589"/>
      <c r="BU20" s="589"/>
      <c r="BV20" s="589"/>
      <c r="BW20" s="589"/>
      <c r="BX20" s="589"/>
      <c r="BY20" s="589"/>
      <c r="BZ20" s="589"/>
      <c r="CA20" s="589"/>
      <c r="CB20" s="624"/>
      <c r="CD20" s="625" t="s">
        <v>255</v>
      </c>
      <c r="CE20" s="622"/>
      <c r="CF20" s="622"/>
      <c r="CG20" s="622"/>
      <c r="CH20" s="622"/>
      <c r="CI20" s="622"/>
      <c r="CJ20" s="622"/>
      <c r="CK20" s="622"/>
      <c r="CL20" s="622"/>
      <c r="CM20" s="622"/>
      <c r="CN20" s="622"/>
      <c r="CO20" s="622"/>
      <c r="CP20" s="622"/>
      <c r="CQ20" s="623"/>
      <c r="CR20" s="588">
        <v>106004757</v>
      </c>
      <c r="CS20" s="589"/>
      <c r="CT20" s="589"/>
      <c r="CU20" s="589"/>
      <c r="CV20" s="589"/>
      <c r="CW20" s="589"/>
      <c r="CX20" s="589"/>
      <c r="CY20" s="590"/>
      <c r="CZ20" s="641">
        <v>100</v>
      </c>
      <c r="DA20" s="641"/>
      <c r="DB20" s="641"/>
      <c r="DC20" s="641"/>
      <c r="DD20" s="594">
        <v>16280697</v>
      </c>
      <c r="DE20" s="589"/>
      <c r="DF20" s="589"/>
      <c r="DG20" s="589"/>
      <c r="DH20" s="589"/>
      <c r="DI20" s="589"/>
      <c r="DJ20" s="589"/>
      <c r="DK20" s="589"/>
      <c r="DL20" s="589"/>
      <c r="DM20" s="589"/>
      <c r="DN20" s="589"/>
      <c r="DO20" s="589"/>
      <c r="DP20" s="590"/>
      <c r="DQ20" s="594">
        <v>66528583</v>
      </c>
      <c r="DR20" s="589"/>
      <c r="DS20" s="589"/>
      <c r="DT20" s="589"/>
      <c r="DU20" s="589"/>
      <c r="DV20" s="589"/>
      <c r="DW20" s="589"/>
      <c r="DX20" s="589"/>
      <c r="DY20" s="589"/>
      <c r="DZ20" s="589"/>
      <c r="EA20" s="589"/>
      <c r="EB20" s="589"/>
      <c r="EC20" s="624"/>
    </row>
    <row r="21" spans="2:133" ht="11.25" customHeight="1" x14ac:dyDescent="0.15">
      <c r="B21" s="585" t="s">
        <v>256</v>
      </c>
      <c r="C21" s="586"/>
      <c r="D21" s="586"/>
      <c r="E21" s="586"/>
      <c r="F21" s="586"/>
      <c r="G21" s="586"/>
      <c r="H21" s="586"/>
      <c r="I21" s="586"/>
      <c r="J21" s="586"/>
      <c r="K21" s="586"/>
      <c r="L21" s="586"/>
      <c r="M21" s="586"/>
      <c r="N21" s="586"/>
      <c r="O21" s="586"/>
      <c r="P21" s="586"/>
      <c r="Q21" s="587"/>
      <c r="R21" s="588">
        <v>30460</v>
      </c>
      <c r="S21" s="589"/>
      <c r="T21" s="589"/>
      <c r="U21" s="589"/>
      <c r="V21" s="589"/>
      <c r="W21" s="589"/>
      <c r="X21" s="589"/>
      <c r="Y21" s="590"/>
      <c r="Z21" s="641">
        <v>0</v>
      </c>
      <c r="AA21" s="641"/>
      <c r="AB21" s="641"/>
      <c r="AC21" s="641"/>
      <c r="AD21" s="642">
        <v>30460</v>
      </c>
      <c r="AE21" s="642"/>
      <c r="AF21" s="642"/>
      <c r="AG21" s="642"/>
      <c r="AH21" s="642"/>
      <c r="AI21" s="642"/>
      <c r="AJ21" s="642"/>
      <c r="AK21" s="642"/>
      <c r="AL21" s="611">
        <v>0.1</v>
      </c>
      <c r="AM21" s="643"/>
      <c r="AN21" s="643"/>
      <c r="AO21" s="644"/>
      <c r="AP21" s="679" t="s">
        <v>257</v>
      </c>
      <c r="AQ21" s="689"/>
      <c r="AR21" s="689"/>
      <c r="AS21" s="689"/>
      <c r="AT21" s="689"/>
      <c r="AU21" s="689"/>
      <c r="AV21" s="689"/>
      <c r="AW21" s="689"/>
      <c r="AX21" s="689"/>
      <c r="AY21" s="689"/>
      <c r="AZ21" s="689"/>
      <c r="BA21" s="689"/>
      <c r="BB21" s="689"/>
      <c r="BC21" s="689"/>
      <c r="BD21" s="689"/>
      <c r="BE21" s="689"/>
      <c r="BF21" s="681"/>
      <c r="BG21" s="588">
        <v>12636</v>
      </c>
      <c r="BH21" s="589"/>
      <c r="BI21" s="589"/>
      <c r="BJ21" s="589"/>
      <c r="BK21" s="589"/>
      <c r="BL21" s="589"/>
      <c r="BM21" s="589"/>
      <c r="BN21" s="590"/>
      <c r="BO21" s="641">
        <v>0</v>
      </c>
      <c r="BP21" s="641"/>
      <c r="BQ21" s="641"/>
      <c r="BR21" s="641"/>
      <c r="BS21" s="594" t="s">
        <v>218</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258</v>
      </c>
      <c r="C22" s="586"/>
      <c r="D22" s="586"/>
      <c r="E22" s="586"/>
      <c r="F22" s="586"/>
      <c r="G22" s="586"/>
      <c r="H22" s="586"/>
      <c r="I22" s="586"/>
      <c r="J22" s="586"/>
      <c r="K22" s="586"/>
      <c r="L22" s="586"/>
      <c r="M22" s="586"/>
      <c r="N22" s="586"/>
      <c r="O22" s="586"/>
      <c r="P22" s="586"/>
      <c r="Q22" s="587"/>
      <c r="R22" s="588">
        <v>1136174</v>
      </c>
      <c r="S22" s="589"/>
      <c r="T22" s="589"/>
      <c r="U22" s="589"/>
      <c r="V22" s="589"/>
      <c r="W22" s="589"/>
      <c r="X22" s="589"/>
      <c r="Y22" s="590"/>
      <c r="Z22" s="641">
        <v>1.1000000000000001</v>
      </c>
      <c r="AA22" s="641"/>
      <c r="AB22" s="641"/>
      <c r="AC22" s="641"/>
      <c r="AD22" s="642" t="s">
        <v>218</v>
      </c>
      <c r="AE22" s="642"/>
      <c r="AF22" s="642"/>
      <c r="AG22" s="642"/>
      <c r="AH22" s="642"/>
      <c r="AI22" s="642"/>
      <c r="AJ22" s="642"/>
      <c r="AK22" s="642"/>
      <c r="AL22" s="611" t="s">
        <v>218</v>
      </c>
      <c r="AM22" s="643"/>
      <c r="AN22" s="643"/>
      <c r="AO22" s="644"/>
      <c r="AP22" s="679" t="s">
        <v>259</v>
      </c>
      <c r="AQ22" s="689"/>
      <c r="AR22" s="689"/>
      <c r="AS22" s="689"/>
      <c r="AT22" s="689"/>
      <c r="AU22" s="689"/>
      <c r="AV22" s="689"/>
      <c r="AW22" s="689"/>
      <c r="AX22" s="689"/>
      <c r="AY22" s="689"/>
      <c r="AZ22" s="689"/>
      <c r="BA22" s="689"/>
      <c r="BB22" s="689"/>
      <c r="BC22" s="689"/>
      <c r="BD22" s="689"/>
      <c r="BE22" s="689"/>
      <c r="BF22" s="681"/>
      <c r="BG22" s="588" t="s">
        <v>218</v>
      </c>
      <c r="BH22" s="589"/>
      <c r="BI22" s="589"/>
      <c r="BJ22" s="589"/>
      <c r="BK22" s="589"/>
      <c r="BL22" s="589"/>
      <c r="BM22" s="589"/>
      <c r="BN22" s="590"/>
      <c r="BO22" s="641" t="s">
        <v>218</v>
      </c>
      <c r="BP22" s="641"/>
      <c r="BQ22" s="641"/>
      <c r="BR22" s="641"/>
      <c r="BS22" s="594" t="s">
        <v>218</v>
      </c>
      <c r="BT22" s="589"/>
      <c r="BU22" s="589"/>
      <c r="BV22" s="589"/>
      <c r="BW22" s="589"/>
      <c r="BX22" s="589"/>
      <c r="BY22" s="589"/>
      <c r="BZ22" s="589"/>
      <c r="CA22" s="589"/>
      <c r="CB22" s="624"/>
      <c r="CD22" s="693" t="s">
        <v>260</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261</v>
      </c>
      <c r="C23" s="586"/>
      <c r="D23" s="586"/>
      <c r="E23" s="586"/>
      <c r="F23" s="586"/>
      <c r="G23" s="586"/>
      <c r="H23" s="586"/>
      <c r="I23" s="586"/>
      <c r="J23" s="586"/>
      <c r="K23" s="586"/>
      <c r="L23" s="586"/>
      <c r="M23" s="586"/>
      <c r="N23" s="586"/>
      <c r="O23" s="586"/>
      <c r="P23" s="586"/>
      <c r="Q23" s="587"/>
      <c r="R23" s="588">
        <v>1519231</v>
      </c>
      <c r="S23" s="589"/>
      <c r="T23" s="589"/>
      <c r="U23" s="589"/>
      <c r="V23" s="589"/>
      <c r="W23" s="589"/>
      <c r="X23" s="589"/>
      <c r="Y23" s="590"/>
      <c r="Z23" s="641">
        <v>1.4</v>
      </c>
      <c r="AA23" s="641"/>
      <c r="AB23" s="641"/>
      <c r="AC23" s="641"/>
      <c r="AD23" s="642">
        <v>73651</v>
      </c>
      <c r="AE23" s="642"/>
      <c r="AF23" s="642"/>
      <c r="AG23" s="642"/>
      <c r="AH23" s="642"/>
      <c r="AI23" s="642"/>
      <c r="AJ23" s="642"/>
      <c r="AK23" s="642"/>
      <c r="AL23" s="611">
        <v>0.1</v>
      </c>
      <c r="AM23" s="643"/>
      <c r="AN23" s="643"/>
      <c r="AO23" s="644"/>
      <c r="AP23" s="679" t="s">
        <v>262</v>
      </c>
      <c r="AQ23" s="689"/>
      <c r="AR23" s="689"/>
      <c r="AS23" s="689"/>
      <c r="AT23" s="689"/>
      <c r="AU23" s="689"/>
      <c r="AV23" s="689"/>
      <c r="AW23" s="689"/>
      <c r="AX23" s="689"/>
      <c r="AY23" s="689"/>
      <c r="AZ23" s="689"/>
      <c r="BA23" s="689"/>
      <c r="BB23" s="689"/>
      <c r="BC23" s="689"/>
      <c r="BD23" s="689"/>
      <c r="BE23" s="689"/>
      <c r="BF23" s="681"/>
      <c r="BG23" s="588">
        <v>2138468</v>
      </c>
      <c r="BH23" s="589"/>
      <c r="BI23" s="589"/>
      <c r="BJ23" s="589"/>
      <c r="BK23" s="589"/>
      <c r="BL23" s="589"/>
      <c r="BM23" s="589"/>
      <c r="BN23" s="590"/>
      <c r="BO23" s="641">
        <v>6.9</v>
      </c>
      <c r="BP23" s="641"/>
      <c r="BQ23" s="641"/>
      <c r="BR23" s="641"/>
      <c r="BS23" s="594" t="s">
        <v>218</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263</v>
      </c>
      <c r="CS23" s="694"/>
      <c r="CT23" s="694"/>
      <c r="CU23" s="694"/>
      <c r="CV23" s="694"/>
      <c r="CW23" s="694"/>
      <c r="CX23" s="694"/>
      <c r="CY23" s="695"/>
      <c r="CZ23" s="693" t="s">
        <v>264</v>
      </c>
      <c r="DA23" s="694"/>
      <c r="DB23" s="694"/>
      <c r="DC23" s="695"/>
      <c r="DD23" s="693" t="s">
        <v>265</v>
      </c>
      <c r="DE23" s="694"/>
      <c r="DF23" s="694"/>
      <c r="DG23" s="694"/>
      <c r="DH23" s="694"/>
      <c r="DI23" s="694"/>
      <c r="DJ23" s="694"/>
      <c r="DK23" s="695"/>
      <c r="DL23" s="696" t="s">
        <v>266</v>
      </c>
      <c r="DM23" s="697"/>
      <c r="DN23" s="697"/>
      <c r="DO23" s="697"/>
      <c r="DP23" s="697"/>
      <c r="DQ23" s="697"/>
      <c r="DR23" s="697"/>
      <c r="DS23" s="697"/>
      <c r="DT23" s="697"/>
      <c r="DU23" s="697"/>
      <c r="DV23" s="698"/>
      <c r="DW23" s="693" t="s">
        <v>267</v>
      </c>
      <c r="DX23" s="694"/>
      <c r="DY23" s="694"/>
      <c r="DZ23" s="694"/>
      <c r="EA23" s="694"/>
      <c r="EB23" s="694"/>
      <c r="EC23" s="695"/>
    </row>
    <row r="24" spans="2:133" ht="11.25" customHeight="1" x14ac:dyDescent="0.15">
      <c r="B24" s="585" t="s">
        <v>268</v>
      </c>
      <c r="C24" s="586"/>
      <c r="D24" s="586"/>
      <c r="E24" s="586"/>
      <c r="F24" s="586"/>
      <c r="G24" s="586"/>
      <c r="H24" s="586"/>
      <c r="I24" s="586"/>
      <c r="J24" s="586"/>
      <c r="K24" s="586"/>
      <c r="L24" s="586"/>
      <c r="M24" s="586"/>
      <c r="N24" s="586"/>
      <c r="O24" s="586"/>
      <c r="P24" s="586"/>
      <c r="Q24" s="587"/>
      <c r="R24" s="588">
        <v>887869</v>
      </c>
      <c r="S24" s="589"/>
      <c r="T24" s="589"/>
      <c r="U24" s="589"/>
      <c r="V24" s="589"/>
      <c r="W24" s="589"/>
      <c r="X24" s="589"/>
      <c r="Y24" s="590"/>
      <c r="Z24" s="641">
        <v>0.8</v>
      </c>
      <c r="AA24" s="641"/>
      <c r="AB24" s="641"/>
      <c r="AC24" s="641"/>
      <c r="AD24" s="642" t="s">
        <v>218</v>
      </c>
      <c r="AE24" s="642"/>
      <c r="AF24" s="642"/>
      <c r="AG24" s="642"/>
      <c r="AH24" s="642"/>
      <c r="AI24" s="642"/>
      <c r="AJ24" s="642"/>
      <c r="AK24" s="642"/>
      <c r="AL24" s="611" t="s">
        <v>218</v>
      </c>
      <c r="AM24" s="643"/>
      <c r="AN24" s="643"/>
      <c r="AO24" s="644"/>
      <c r="AP24" s="679" t="s">
        <v>269</v>
      </c>
      <c r="AQ24" s="689"/>
      <c r="AR24" s="689"/>
      <c r="AS24" s="689"/>
      <c r="AT24" s="689"/>
      <c r="AU24" s="689"/>
      <c r="AV24" s="689"/>
      <c r="AW24" s="689"/>
      <c r="AX24" s="689"/>
      <c r="AY24" s="689"/>
      <c r="AZ24" s="689"/>
      <c r="BA24" s="689"/>
      <c r="BB24" s="689"/>
      <c r="BC24" s="689"/>
      <c r="BD24" s="689"/>
      <c r="BE24" s="689"/>
      <c r="BF24" s="681"/>
      <c r="BG24" s="588" t="s">
        <v>218</v>
      </c>
      <c r="BH24" s="589"/>
      <c r="BI24" s="589"/>
      <c r="BJ24" s="589"/>
      <c r="BK24" s="589"/>
      <c r="BL24" s="589"/>
      <c r="BM24" s="589"/>
      <c r="BN24" s="590"/>
      <c r="BO24" s="641" t="s">
        <v>218</v>
      </c>
      <c r="BP24" s="641"/>
      <c r="BQ24" s="641"/>
      <c r="BR24" s="641"/>
      <c r="BS24" s="594" t="s">
        <v>218</v>
      </c>
      <c r="BT24" s="589"/>
      <c r="BU24" s="589"/>
      <c r="BV24" s="589"/>
      <c r="BW24" s="589"/>
      <c r="BX24" s="589"/>
      <c r="BY24" s="589"/>
      <c r="BZ24" s="589"/>
      <c r="CA24" s="589"/>
      <c r="CB24" s="624"/>
      <c r="CD24" s="645" t="s">
        <v>270</v>
      </c>
      <c r="CE24" s="646"/>
      <c r="CF24" s="646"/>
      <c r="CG24" s="646"/>
      <c r="CH24" s="646"/>
      <c r="CI24" s="646"/>
      <c r="CJ24" s="646"/>
      <c r="CK24" s="646"/>
      <c r="CL24" s="646"/>
      <c r="CM24" s="646"/>
      <c r="CN24" s="646"/>
      <c r="CO24" s="646"/>
      <c r="CP24" s="646"/>
      <c r="CQ24" s="647"/>
      <c r="CR24" s="638">
        <v>57680844</v>
      </c>
      <c r="CS24" s="639"/>
      <c r="CT24" s="639"/>
      <c r="CU24" s="639"/>
      <c r="CV24" s="639"/>
      <c r="CW24" s="639"/>
      <c r="CX24" s="639"/>
      <c r="CY24" s="686"/>
      <c r="CZ24" s="690">
        <v>54.4</v>
      </c>
      <c r="DA24" s="691"/>
      <c r="DB24" s="691"/>
      <c r="DC24" s="692"/>
      <c r="DD24" s="685">
        <v>39901201</v>
      </c>
      <c r="DE24" s="639"/>
      <c r="DF24" s="639"/>
      <c r="DG24" s="639"/>
      <c r="DH24" s="639"/>
      <c r="DI24" s="639"/>
      <c r="DJ24" s="639"/>
      <c r="DK24" s="686"/>
      <c r="DL24" s="685">
        <v>38543552</v>
      </c>
      <c r="DM24" s="639"/>
      <c r="DN24" s="639"/>
      <c r="DO24" s="639"/>
      <c r="DP24" s="639"/>
      <c r="DQ24" s="639"/>
      <c r="DR24" s="639"/>
      <c r="DS24" s="639"/>
      <c r="DT24" s="639"/>
      <c r="DU24" s="639"/>
      <c r="DV24" s="686"/>
      <c r="DW24" s="687">
        <v>65</v>
      </c>
      <c r="DX24" s="656"/>
      <c r="DY24" s="656"/>
      <c r="DZ24" s="656"/>
      <c r="EA24" s="656"/>
      <c r="EB24" s="656"/>
      <c r="EC24" s="688"/>
    </row>
    <row r="25" spans="2:133" ht="11.25" customHeight="1" x14ac:dyDescent="0.15">
      <c r="B25" s="585" t="s">
        <v>271</v>
      </c>
      <c r="C25" s="586"/>
      <c r="D25" s="586"/>
      <c r="E25" s="586"/>
      <c r="F25" s="586"/>
      <c r="G25" s="586"/>
      <c r="H25" s="586"/>
      <c r="I25" s="586"/>
      <c r="J25" s="586"/>
      <c r="K25" s="586"/>
      <c r="L25" s="586"/>
      <c r="M25" s="586"/>
      <c r="N25" s="586"/>
      <c r="O25" s="586"/>
      <c r="P25" s="586"/>
      <c r="Q25" s="587"/>
      <c r="R25" s="588">
        <v>14595165</v>
      </c>
      <c r="S25" s="589"/>
      <c r="T25" s="589"/>
      <c r="U25" s="589"/>
      <c r="V25" s="589"/>
      <c r="W25" s="589"/>
      <c r="X25" s="589"/>
      <c r="Y25" s="590"/>
      <c r="Z25" s="641">
        <v>13.6</v>
      </c>
      <c r="AA25" s="641"/>
      <c r="AB25" s="641"/>
      <c r="AC25" s="641"/>
      <c r="AD25" s="642" t="s">
        <v>218</v>
      </c>
      <c r="AE25" s="642"/>
      <c r="AF25" s="642"/>
      <c r="AG25" s="642"/>
      <c r="AH25" s="642"/>
      <c r="AI25" s="642"/>
      <c r="AJ25" s="642"/>
      <c r="AK25" s="642"/>
      <c r="AL25" s="611" t="s">
        <v>218</v>
      </c>
      <c r="AM25" s="643"/>
      <c r="AN25" s="643"/>
      <c r="AO25" s="644"/>
      <c r="AP25" s="679" t="s">
        <v>272</v>
      </c>
      <c r="AQ25" s="689"/>
      <c r="AR25" s="689"/>
      <c r="AS25" s="689"/>
      <c r="AT25" s="689"/>
      <c r="AU25" s="689"/>
      <c r="AV25" s="689"/>
      <c r="AW25" s="689"/>
      <c r="AX25" s="689"/>
      <c r="AY25" s="689"/>
      <c r="AZ25" s="689"/>
      <c r="BA25" s="689"/>
      <c r="BB25" s="689"/>
      <c r="BC25" s="689"/>
      <c r="BD25" s="689"/>
      <c r="BE25" s="689"/>
      <c r="BF25" s="681"/>
      <c r="BG25" s="588" t="s">
        <v>218</v>
      </c>
      <c r="BH25" s="589"/>
      <c r="BI25" s="589"/>
      <c r="BJ25" s="589"/>
      <c r="BK25" s="589"/>
      <c r="BL25" s="589"/>
      <c r="BM25" s="589"/>
      <c r="BN25" s="590"/>
      <c r="BO25" s="641" t="s">
        <v>218</v>
      </c>
      <c r="BP25" s="641"/>
      <c r="BQ25" s="641"/>
      <c r="BR25" s="641"/>
      <c r="BS25" s="594" t="s">
        <v>218</v>
      </c>
      <c r="BT25" s="589"/>
      <c r="BU25" s="589"/>
      <c r="BV25" s="589"/>
      <c r="BW25" s="589"/>
      <c r="BX25" s="589"/>
      <c r="BY25" s="589"/>
      <c r="BZ25" s="589"/>
      <c r="CA25" s="589"/>
      <c r="CB25" s="624"/>
      <c r="CD25" s="625" t="s">
        <v>273</v>
      </c>
      <c r="CE25" s="622"/>
      <c r="CF25" s="622"/>
      <c r="CG25" s="622"/>
      <c r="CH25" s="622"/>
      <c r="CI25" s="622"/>
      <c r="CJ25" s="622"/>
      <c r="CK25" s="622"/>
      <c r="CL25" s="622"/>
      <c r="CM25" s="622"/>
      <c r="CN25" s="622"/>
      <c r="CO25" s="622"/>
      <c r="CP25" s="622"/>
      <c r="CQ25" s="623"/>
      <c r="CR25" s="588">
        <v>19492251</v>
      </c>
      <c r="CS25" s="607"/>
      <c r="CT25" s="607"/>
      <c r="CU25" s="607"/>
      <c r="CV25" s="607"/>
      <c r="CW25" s="607"/>
      <c r="CX25" s="607"/>
      <c r="CY25" s="608"/>
      <c r="CZ25" s="591">
        <v>18.399999999999999</v>
      </c>
      <c r="DA25" s="609"/>
      <c r="DB25" s="609"/>
      <c r="DC25" s="610"/>
      <c r="DD25" s="594">
        <v>18162368</v>
      </c>
      <c r="DE25" s="607"/>
      <c r="DF25" s="607"/>
      <c r="DG25" s="607"/>
      <c r="DH25" s="607"/>
      <c r="DI25" s="607"/>
      <c r="DJ25" s="607"/>
      <c r="DK25" s="608"/>
      <c r="DL25" s="594">
        <v>17377183</v>
      </c>
      <c r="DM25" s="607"/>
      <c r="DN25" s="607"/>
      <c r="DO25" s="607"/>
      <c r="DP25" s="607"/>
      <c r="DQ25" s="607"/>
      <c r="DR25" s="607"/>
      <c r="DS25" s="607"/>
      <c r="DT25" s="607"/>
      <c r="DU25" s="607"/>
      <c r="DV25" s="608"/>
      <c r="DW25" s="611">
        <v>29.3</v>
      </c>
      <c r="DX25" s="612"/>
      <c r="DY25" s="612"/>
      <c r="DZ25" s="612"/>
      <c r="EA25" s="612"/>
      <c r="EB25" s="612"/>
      <c r="EC25" s="613"/>
    </row>
    <row r="26" spans="2:133" ht="11.25" customHeight="1" x14ac:dyDescent="0.15">
      <c r="B26" s="682" t="s">
        <v>274</v>
      </c>
      <c r="C26" s="683"/>
      <c r="D26" s="683"/>
      <c r="E26" s="683"/>
      <c r="F26" s="683"/>
      <c r="G26" s="683"/>
      <c r="H26" s="683"/>
      <c r="I26" s="683"/>
      <c r="J26" s="683"/>
      <c r="K26" s="683"/>
      <c r="L26" s="683"/>
      <c r="M26" s="683"/>
      <c r="N26" s="683"/>
      <c r="O26" s="683"/>
      <c r="P26" s="683"/>
      <c r="Q26" s="684"/>
      <c r="R26" s="588">
        <v>129869</v>
      </c>
      <c r="S26" s="589"/>
      <c r="T26" s="589"/>
      <c r="U26" s="589"/>
      <c r="V26" s="589"/>
      <c r="W26" s="589"/>
      <c r="X26" s="589"/>
      <c r="Y26" s="590"/>
      <c r="Z26" s="641">
        <v>0.1</v>
      </c>
      <c r="AA26" s="641"/>
      <c r="AB26" s="641"/>
      <c r="AC26" s="641"/>
      <c r="AD26" s="642">
        <v>129869</v>
      </c>
      <c r="AE26" s="642"/>
      <c r="AF26" s="642"/>
      <c r="AG26" s="642"/>
      <c r="AH26" s="642"/>
      <c r="AI26" s="642"/>
      <c r="AJ26" s="642"/>
      <c r="AK26" s="642"/>
      <c r="AL26" s="611">
        <v>0.2</v>
      </c>
      <c r="AM26" s="643"/>
      <c r="AN26" s="643"/>
      <c r="AO26" s="644"/>
      <c r="AP26" s="679" t="s">
        <v>275</v>
      </c>
      <c r="AQ26" s="680"/>
      <c r="AR26" s="680"/>
      <c r="AS26" s="680"/>
      <c r="AT26" s="680"/>
      <c r="AU26" s="680"/>
      <c r="AV26" s="680"/>
      <c r="AW26" s="680"/>
      <c r="AX26" s="680"/>
      <c r="AY26" s="680"/>
      <c r="AZ26" s="680"/>
      <c r="BA26" s="680"/>
      <c r="BB26" s="680"/>
      <c r="BC26" s="680"/>
      <c r="BD26" s="680"/>
      <c r="BE26" s="680"/>
      <c r="BF26" s="681"/>
      <c r="BG26" s="588" t="s">
        <v>218</v>
      </c>
      <c r="BH26" s="589"/>
      <c r="BI26" s="589"/>
      <c r="BJ26" s="589"/>
      <c r="BK26" s="589"/>
      <c r="BL26" s="589"/>
      <c r="BM26" s="589"/>
      <c r="BN26" s="590"/>
      <c r="BO26" s="641" t="s">
        <v>218</v>
      </c>
      <c r="BP26" s="641"/>
      <c r="BQ26" s="641"/>
      <c r="BR26" s="641"/>
      <c r="BS26" s="594" t="s">
        <v>218</v>
      </c>
      <c r="BT26" s="589"/>
      <c r="BU26" s="589"/>
      <c r="BV26" s="589"/>
      <c r="BW26" s="589"/>
      <c r="BX26" s="589"/>
      <c r="BY26" s="589"/>
      <c r="BZ26" s="589"/>
      <c r="CA26" s="589"/>
      <c r="CB26" s="624"/>
      <c r="CD26" s="625" t="s">
        <v>276</v>
      </c>
      <c r="CE26" s="622"/>
      <c r="CF26" s="622"/>
      <c r="CG26" s="622"/>
      <c r="CH26" s="622"/>
      <c r="CI26" s="622"/>
      <c r="CJ26" s="622"/>
      <c r="CK26" s="622"/>
      <c r="CL26" s="622"/>
      <c r="CM26" s="622"/>
      <c r="CN26" s="622"/>
      <c r="CO26" s="622"/>
      <c r="CP26" s="622"/>
      <c r="CQ26" s="623"/>
      <c r="CR26" s="588">
        <v>11946295</v>
      </c>
      <c r="CS26" s="589"/>
      <c r="CT26" s="589"/>
      <c r="CU26" s="589"/>
      <c r="CV26" s="589"/>
      <c r="CW26" s="589"/>
      <c r="CX26" s="589"/>
      <c r="CY26" s="590"/>
      <c r="CZ26" s="591">
        <v>11.3</v>
      </c>
      <c r="DA26" s="609"/>
      <c r="DB26" s="609"/>
      <c r="DC26" s="610"/>
      <c r="DD26" s="594">
        <v>11018091</v>
      </c>
      <c r="DE26" s="589"/>
      <c r="DF26" s="589"/>
      <c r="DG26" s="589"/>
      <c r="DH26" s="589"/>
      <c r="DI26" s="589"/>
      <c r="DJ26" s="589"/>
      <c r="DK26" s="590"/>
      <c r="DL26" s="594" t="s">
        <v>277</v>
      </c>
      <c r="DM26" s="589"/>
      <c r="DN26" s="589"/>
      <c r="DO26" s="589"/>
      <c r="DP26" s="589"/>
      <c r="DQ26" s="589"/>
      <c r="DR26" s="589"/>
      <c r="DS26" s="589"/>
      <c r="DT26" s="589"/>
      <c r="DU26" s="589"/>
      <c r="DV26" s="590"/>
      <c r="DW26" s="611" t="s">
        <v>277</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5680932</v>
      </c>
      <c r="S27" s="589"/>
      <c r="T27" s="589"/>
      <c r="U27" s="589"/>
      <c r="V27" s="589"/>
      <c r="W27" s="589"/>
      <c r="X27" s="589"/>
      <c r="Y27" s="590"/>
      <c r="Z27" s="641">
        <v>5.3</v>
      </c>
      <c r="AA27" s="641"/>
      <c r="AB27" s="641"/>
      <c r="AC27" s="641"/>
      <c r="AD27" s="642" t="s">
        <v>218</v>
      </c>
      <c r="AE27" s="642"/>
      <c r="AF27" s="642"/>
      <c r="AG27" s="642"/>
      <c r="AH27" s="642"/>
      <c r="AI27" s="642"/>
      <c r="AJ27" s="642"/>
      <c r="AK27" s="642"/>
      <c r="AL27" s="611" t="s">
        <v>218</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31107457</v>
      </c>
      <c r="BH27" s="589"/>
      <c r="BI27" s="589"/>
      <c r="BJ27" s="589"/>
      <c r="BK27" s="589"/>
      <c r="BL27" s="589"/>
      <c r="BM27" s="589"/>
      <c r="BN27" s="590"/>
      <c r="BO27" s="641">
        <v>100</v>
      </c>
      <c r="BP27" s="641"/>
      <c r="BQ27" s="641"/>
      <c r="BR27" s="641"/>
      <c r="BS27" s="594">
        <v>381153</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22558396</v>
      </c>
      <c r="CS27" s="607"/>
      <c r="CT27" s="607"/>
      <c r="CU27" s="607"/>
      <c r="CV27" s="607"/>
      <c r="CW27" s="607"/>
      <c r="CX27" s="607"/>
      <c r="CY27" s="608"/>
      <c r="CZ27" s="591">
        <v>21.3</v>
      </c>
      <c r="DA27" s="609"/>
      <c r="DB27" s="609"/>
      <c r="DC27" s="610"/>
      <c r="DD27" s="594">
        <v>6729440</v>
      </c>
      <c r="DE27" s="607"/>
      <c r="DF27" s="607"/>
      <c r="DG27" s="607"/>
      <c r="DH27" s="607"/>
      <c r="DI27" s="607"/>
      <c r="DJ27" s="607"/>
      <c r="DK27" s="608"/>
      <c r="DL27" s="594">
        <v>6709276</v>
      </c>
      <c r="DM27" s="607"/>
      <c r="DN27" s="607"/>
      <c r="DO27" s="607"/>
      <c r="DP27" s="607"/>
      <c r="DQ27" s="607"/>
      <c r="DR27" s="607"/>
      <c r="DS27" s="607"/>
      <c r="DT27" s="607"/>
      <c r="DU27" s="607"/>
      <c r="DV27" s="608"/>
      <c r="DW27" s="611">
        <v>11.3</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542555</v>
      </c>
      <c r="S28" s="589"/>
      <c r="T28" s="589"/>
      <c r="U28" s="589"/>
      <c r="V28" s="589"/>
      <c r="W28" s="589"/>
      <c r="X28" s="589"/>
      <c r="Y28" s="590"/>
      <c r="Z28" s="641">
        <v>0.5</v>
      </c>
      <c r="AA28" s="641"/>
      <c r="AB28" s="641"/>
      <c r="AC28" s="641"/>
      <c r="AD28" s="642">
        <v>282926</v>
      </c>
      <c r="AE28" s="642"/>
      <c r="AF28" s="642"/>
      <c r="AG28" s="642"/>
      <c r="AH28" s="642"/>
      <c r="AI28" s="642"/>
      <c r="AJ28" s="642"/>
      <c r="AK28" s="642"/>
      <c r="AL28" s="611">
        <v>0.5</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15630197</v>
      </c>
      <c r="CS28" s="589"/>
      <c r="CT28" s="589"/>
      <c r="CU28" s="589"/>
      <c r="CV28" s="589"/>
      <c r="CW28" s="589"/>
      <c r="CX28" s="589"/>
      <c r="CY28" s="590"/>
      <c r="CZ28" s="591">
        <v>14.7</v>
      </c>
      <c r="DA28" s="609"/>
      <c r="DB28" s="609"/>
      <c r="DC28" s="610"/>
      <c r="DD28" s="594">
        <v>15009393</v>
      </c>
      <c r="DE28" s="589"/>
      <c r="DF28" s="589"/>
      <c r="DG28" s="589"/>
      <c r="DH28" s="589"/>
      <c r="DI28" s="589"/>
      <c r="DJ28" s="589"/>
      <c r="DK28" s="590"/>
      <c r="DL28" s="594">
        <v>14457093</v>
      </c>
      <c r="DM28" s="589"/>
      <c r="DN28" s="589"/>
      <c r="DO28" s="589"/>
      <c r="DP28" s="589"/>
      <c r="DQ28" s="589"/>
      <c r="DR28" s="589"/>
      <c r="DS28" s="589"/>
      <c r="DT28" s="589"/>
      <c r="DU28" s="589"/>
      <c r="DV28" s="590"/>
      <c r="DW28" s="611">
        <v>24.4</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29040</v>
      </c>
      <c r="S29" s="589"/>
      <c r="T29" s="589"/>
      <c r="U29" s="589"/>
      <c r="V29" s="589"/>
      <c r="W29" s="589"/>
      <c r="X29" s="589"/>
      <c r="Y29" s="590"/>
      <c r="Z29" s="641">
        <v>0</v>
      </c>
      <c r="AA29" s="641"/>
      <c r="AB29" s="641"/>
      <c r="AC29" s="641"/>
      <c r="AD29" s="642" t="s">
        <v>218</v>
      </c>
      <c r="AE29" s="642"/>
      <c r="AF29" s="642"/>
      <c r="AG29" s="642"/>
      <c r="AH29" s="642"/>
      <c r="AI29" s="642"/>
      <c r="AJ29" s="642"/>
      <c r="AK29" s="642"/>
      <c r="AL29" s="611" t="s">
        <v>218</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15630197</v>
      </c>
      <c r="CS29" s="607"/>
      <c r="CT29" s="607"/>
      <c r="CU29" s="607"/>
      <c r="CV29" s="607"/>
      <c r="CW29" s="607"/>
      <c r="CX29" s="607"/>
      <c r="CY29" s="608"/>
      <c r="CZ29" s="591">
        <v>14.7</v>
      </c>
      <c r="DA29" s="609"/>
      <c r="DB29" s="609"/>
      <c r="DC29" s="610"/>
      <c r="DD29" s="594">
        <v>15009393</v>
      </c>
      <c r="DE29" s="607"/>
      <c r="DF29" s="607"/>
      <c r="DG29" s="607"/>
      <c r="DH29" s="607"/>
      <c r="DI29" s="607"/>
      <c r="DJ29" s="607"/>
      <c r="DK29" s="608"/>
      <c r="DL29" s="594">
        <v>14457093</v>
      </c>
      <c r="DM29" s="607"/>
      <c r="DN29" s="607"/>
      <c r="DO29" s="607"/>
      <c r="DP29" s="607"/>
      <c r="DQ29" s="607"/>
      <c r="DR29" s="607"/>
      <c r="DS29" s="607"/>
      <c r="DT29" s="607"/>
      <c r="DU29" s="607"/>
      <c r="DV29" s="608"/>
      <c r="DW29" s="611">
        <v>24.4</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1696719</v>
      </c>
      <c r="S30" s="589"/>
      <c r="T30" s="589"/>
      <c r="U30" s="589"/>
      <c r="V30" s="589"/>
      <c r="W30" s="589"/>
      <c r="X30" s="589"/>
      <c r="Y30" s="590"/>
      <c r="Z30" s="641">
        <v>1.6</v>
      </c>
      <c r="AA30" s="641"/>
      <c r="AB30" s="641"/>
      <c r="AC30" s="641"/>
      <c r="AD30" s="642" t="s">
        <v>218</v>
      </c>
      <c r="AE30" s="642"/>
      <c r="AF30" s="642"/>
      <c r="AG30" s="642"/>
      <c r="AH30" s="642"/>
      <c r="AI30" s="642"/>
      <c r="AJ30" s="642"/>
      <c r="AK30" s="642"/>
      <c r="AL30" s="611" t="s">
        <v>218</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99.3</v>
      </c>
      <c r="BH30" s="655"/>
      <c r="BI30" s="655"/>
      <c r="BJ30" s="655"/>
      <c r="BK30" s="655"/>
      <c r="BL30" s="655"/>
      <c r="BM30" s="656">
        <v>97.1</v>
      </c>
      <c r="BN30" s="655"/>
      <c r="BO30" s="655"/>
      <c r="BP30" s="655"/>
      <c r="BQ30" s="657"/>
      <c r="BR30" s="654">
        <v>99.2</v>
      </c>
      <c r="BS30" s="655"/>
      <c r="BT30" s="655"/>
      <c r="BU30" s="655"/>
      <c r="BV30" s="655"/>
      <c r="BW30" s="655"/>
      <c r="BX30" s="656">
        <v>96.6</v>
      </c>
      <c r="BY30" s="655"/>
      <c r="BZ30" s="655"/>
      <c r="CA30" s="655"/>
      <c r="CB30" s="657"/>
      <c r="CD30" s="660"/>
      <c r="CE30" s="661"/>
      <c r="CF30" s="625" t="s">
        <v>291</v>
      </c>
      <c r="CG30" s="622"/>
      <c r="CH30" s="622"/>
      <c r="CI30" s="622"/>
      <c r="CJ30" s="622"/>
      <c r="CK30" s="622"/>
      <c r="CL30" s="622"/>
      <c r="CM30" s="622"/>
      <c r="CN30" s="622"/>
      <c r="CO30" s="622"/>
      <c r="CP30" s="622"/>
      <c r="CQ30" s="623"/>
      <c r="CR30" s="588">
        <v>14006597</v>
      </c>
      <c r="CS30" s="589"/>
      <c r="CT30" s="589"/>
      <c r="CU30" s="589"/>
      <c r="CV30" s="589"/>
      <c r="CW30" s="589"/>
      <c r="CX30" s="589"/>
      <c r="CY30" s="590"/>
      <c r="CZ30" s="591">
        <v>13.2</v>
      </c>
      <c r="DA30" s="609"/>
      <c r="DB30" s="609"/>
      <c r="DC30" s="610"/>
      <c r="DD30" s="594">
        <v>13451504</v>
      </c>
      <c r="DE30" s="589"/>
      <c r="DF30" s="589"/>
      <c r="DG30" s="589"/>
      <c r="DH30" s="589"/>
      <c r="DI30" s="589"/>
      <c r="DJ30" s="589"/>
      <c r="DK30" s="590"/>
      <c r="DL30" s="594">
        <v>12899204</v>
      </c>
      <c r="DM30" s="589"/>
      <c r="DN30" s="589"/>
      <c r="DO30" s="589"/>
      <c r="DP30" s="589"/>
      <c r="DQ30" s="589"/>
      <c r="DR30" s="589"/>
      <c r="DS30" s="589"/>
      <c r="DT30" s="589"/>
      <c r="DU30" s="589"/>
      <c r="DV30" s="590"/>
      <c r="DW30" s="611">
        <v>21.8</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2680385</v>
      </c>
      <c r="S31" s="589"/>
      <c r="T31" s="589"/>
      <c r="U31" s="589"/>
      <c r="V31" s="589"/>
      <c r="W31" s="589"/>
      <c r="X31" s="589"/>
      <c r="Y31" s="590"/>
      <c r="Z31" s="641">
        <v>2.5</v>
      </c>
      <c r="AA31" s="641"/>
      <c r="AB31" s="641"/>
      <c r="AC31" s="641"/>
      <c r="AD31" s="642" t="s">
        <v>218</v>
      </c>
      <c r="AE31" s="642"/>
      <c r="AF31" s="642"/>
      <c r="AG31" s="642"/>
      <c r="AH31" s="642"/>
      <c r="AI31" s="642"/>
      <c r="AJ31" s="642"/>
      <c r="AK31" s="642"/>
      <c r="AL31" s="611" t="s">
        <v>218</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99.3</v>
      </c>
      <c r="BH31" s="607"/>
      <c r="BI31" s="607"/>
      <c r="BJ31" s="607"/>
      <c r="BK31" s="607"/>
      <c r="BL31" s="607"/>
      <c r="BM31" s="643">
        <v>97.3</v>
      </c>
      <c r="BN31" s="653"/>
      <c r="BO31" s="653"/>
      <c r="BP31" s="653"/>
      <c r="BQ31" s="617"/>
      <c r="BR31" s="652">
        <v>99.2</v>
      </c>
      <c r="BS31" s="607"/>
      <c r="BT31" s="607"/>
      <c r="BU31" s="607"/>
      <c r="BV31" s="607"/>
      <c r="BW31" s="607"/>
      <c r="BX31" s="643">
        <v>96.8</v>
      </c>
      <c r="BY31" s="653"/>
      <c r="BZ31" s="653"/>
      <c r="CA31" s="653"/>
      <c r="CB31" s="617"/>
      <c r="CD31" s="660"/>
      <c r="CE31" s="661"/>
      <c r="CF31" s="625" t="s">
        <v>295</v>
      </c>
      <c r="CG31" s="622"/>
      <c r="CH31" s="622"/>
      <c r="CI31" s="622"/>
      <c r="CJ31" s="622"/>
      <c r="CK31" s="622"/>
      <c r="CL31" s="622"/>
      <c r="CM31" s="622"/>
      <c r="CN31" s="622"/>
      <c r="CO31" s="622"/>
      <c r="CP31" s="622"/>
      <c r="CQ31" s="623"/>
      <c r="CR31" s="588">
        <v>1623600</v>
      </c>
      <c r="CS31" s="607"/>
      <c r="CT31" s="607"/>
      <c r="CU31" s="607"/>
      <c r="CV31" s="607"/>
      <c r="CW31" s="607"/>
      <c r="CX31" s="607"/>
      <c r="CY31" s="608"/>
      <c r="CZ31" s="591">
        <v>1.5</v>
      </c>
      <c r="DA31" s="609"/>
      <c r="DB31" s="609"/>
      <c r="DC31" s="610"/>
      <c r="DD31" s="594">
        <v>1557889</v>
      </c>
      <c r="DE31" s="607"/>
      <c r="DF31" s="607"/>
      <c r="DG31" s="607"/>
      <c r="DH31" s="607"/>
      <c r="DI31" s="607"/>
      <c r="DJ31" s="607"/>
      <c r="DK31" s="608"/>
      <c r="DL31" s="594">
        <v>1557889</v>
      </c>
      <c r="DM31" s="607"/>
      <c r="DN31" s="607"/>
      <c r="DO31" s="607"/>
      <c r="DP31" s="607"/>
      <c r="DQ31" s="607"/>
      <c r="DR31" s="607"/>
      <c r="DS31" s="607"/>
      <c r="DT31" s="607"/>
      <c r="DU31" s="607"/>
      <c r="DV31" s="608"/>
      <c r="DW31" s="611">
        <v>2.6</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5872050</v>
      </c>
      <c r="S32" s="589"/>
      <c r="T32" s="589"/>
      <c r="U32" s="589"/>
      <c r="V32" s="589"/>
      <c r="W32" s="589"/>
      <c r="X32" s="589"/>
      <c r="Y32" s="590"/>
      <c r="Z32" s="641">
        <v>5.5</v>
      </c>
      <c r="AA32" s="641"/>
      <c r="AB32" s="641"/>
      <c r="AC32" s="641"/>
      <c r="AD32" s="642">
        <v>87180</v>
      </c>
      <c r="AE32" s="642"/>
      <c r="AF32" s="642"/>
      <c r="AG32" s="642"/>
      <c r="AH32" s="642"/>
      <c r="AI32" s="642"/>
      <c r="AJ32" s="642"/>
      <c r="AK32" s="642"/>
      <c r="AL32" s="611">
        <v>0.2</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99.2</v>
      </c>
      <c r="BH32" s="573"/>
      <c r="BI32" s="573"/>
      <c r="BJ32" s="573"/>
      <c r="BK32" s="573"/>
      <c r="BL32" s="573"/>
      <c r="BM32" s="636">
        <v>96.8</v>
      </c>
      <c r="BN32" s="573"/>
      <c r="BO32" s="573"/>
      <c r="BP32" s="573"/>
      <c r="BQ32" s="630"/>
      <c r="BR32" s="651">
        <v>99</v>
      </c>
      <c r="BS32" s="573"/>
      <c r="BT32" s="573"/>
      <c r="BU32" s="573"/>
      <c r="BV32" s="573"/>
      <c r="BW32" s="573"/>
      <c r="BX32" s="636">
        <v>96.2</v>
      </c>
      <c r="BY32" s="573"/>
      <c r="BZ32" s="573"/>
      <c r="CA32" s="573"/>
      <c r="CB32" s="630"/>
      <c r="CD32" s="662"/>
      <c r="CE32" s="663"/>
      <c r="CF32" s="625" t="s">
        <v>298</v>
      </c>
      <c r="CG32" s="622"/>
      <c r="CH32" s="622"/>
      <c r="CI32" s="622"/>
      <c r="CJ32" s="622"/>
      <c r="CK32" s="622"/>
      <c r="CL32" s="622"/>
      <c r="CM32" s="622"/>
      <c r="CN32" s="622"/>
      <c r="CO32" s="622"/>
      <c r="CP32" s="622"/>
      <c r="CQ32" s="623"/>
      <c r="CR32" s="588" t="s">
        <v>218</v>
      </c>
      <c r="CS32" s="589"/>
      <c r="CT32" s="589"/>
      <c r="CU32" s="589"/>
      <c r="CV32" s="589"/>
      <c r="CW32" s="589"/>
      <c r="CX32" s="589"/>
      <c r="CY32" s="590"/>
      <c r="CZ32" s="591" t="s">
        <v>218</v>
      </c>
      <c r="DA32" s="609"/>
      <c r="DB32" s="609"/>
      <c r="DC32" s="610"/>
      <c r="DD32" s="594" t="s">
        <v>218</v>
      </c>
      <c r="DE32" s="589"/>
      <c r="DF32" s="589"/>
      <c r="DG32" s="589"/>
      <c r="DH32" s="589"/>
      <c r="DI32" s="589"/>
      <c r="DJ32" s="589"/>
      <c r="DK32" s="590"/>
      <c r="DL32" s="594" t="s">
        <v>218</v>
      </c>
      <c r="DM32" s="589"/>
      <c r="DN32" s="589"/>
      <c r="DO32" s="589"/>
      <c r="DP32" s="589"/>
      <c r="DQ32" s="589"/>
      <c r="DR32" s="589"/>
      <c r="DS32" s="589"/>
      <c r="DT32" s="589"/>
      <c r="DU32" s="589"/>
      <c r="DV32" s="590"/>
      <c r="DW32" s="611" t="s">
        <v>218</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14568800</v>
      </c>
      <c r="S33" s="589"/>
      <c r="T33" s="589"/>
      <c r="U33" s="589"/>
      <c r="V33" s="589"/>
      <c r="W33" s="589"/>
      <c r="X33" s="589"/>
      <c r="Y33" s="590"/>
      <c r="Z33" s="641">
        <v>13.5</v>
      </c>
      <c r="AA33" s="641"/>
      <c r="AB33" s="641"/>
      <c r="AC33" s="641"/>
      <c r="AD33" s="642" t="s">
        <v>218</v>
      </c>
      <c r="AE33" s="642"/>
      <c r="AF33" s="642"/>
      <c r="AG33" s="642"/>
      <c r="AH33" s="642"/>
      <c r="AI33" s="642"/>
      <c r="AJ33" s="642"/>
      <c r="AK33" s="642"/>
      <c r="AL33" s="611" t="s">
        <v>218</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32038150</v>
      </c>
      <c r="CS33" s="607"/>
      <c r="CT33" s="607"/>
      <c r="CU33" s="607"/>
      <c r="CV33" s="607"/>
      <c r="CW33" s="607"/>
      <c r="CX33" s="607"/>
      <c r="CY33" s="608"/>
      <c r="CZ33" s="591">
        <v>30.2</v>
      </c>
      <c r="DA33" s="609"/>
      <c r="DB33" s="609"/>
      <c r="DC33" s="610"/>
      <c r="DD33" s="594">
        <v>23146061</v>
      </c>
      <c r="DE33" s="607"/>
      <c r="DF33" s="607"/>
      <c r="DG33" s="607"/>
      <c r="DH33" s="607"/>
      <c r="DI33" s="607"/>
      <c r="DJ33" s="607"/>
      <c r="DK33" s="608"/>
      <c r="DL33" s="594">
        <v>18774307</v>
      </c>
      <c r="DM33" s="607"/>
      <c r="DN33" s="607"/>
      <c r="DO33" s="607"/>
      <c r="DP33" s="607"/>
      <c r="DQ33" s="607"/>
      <c r="DR33" s="607"/>
      <c r="DS33" s="607"/>
      <c r="DT33" s="607"/>
      <c r="DU33" s="607"/>
      <c r="DV33" s="608"/>
      <c r="DW33" s="611">
        <v>31.7</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218</v>
      </c>
      <c r="S34" s="589"/>
      <c r="T34" s="589"/>
      <c r="U34" s="589"/>
      <c r="V34" s="589"/>
      <c r="W34" s="589"/>
      <c r="X34" s="589"/>
      <c r="Y34" s="590"/>
      <c r="Z34" s="641" t="s">
        <v>218</v>
      </c>
      <c r="AA34" s="641"/>
      <c r="AB34" s="641"/>
      <c r="AC34" s="641"/>
      <c r="AD34" s="642" t="s">
        <v>218</v>
      </c>
      <c r="AE34" s="642"/>
      <c r="AF34" s="642"/>
      <c r="AG34" s="642"/>
      <c r="AH34" s="642"/>
      <c r="AI34" s="642"/>
      <c r="AJ34" s="642"/>
      <c r="AK34" s="642"/>
      <c r="AL34" s="611" t="s">
        <v>218</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10381880</v>
      </c>
      <c r="CS34" s="589"/>
      <c r="CT34" s="589"/>
      <c r="CU34" s="589"/>
      <c r="CV34" s="589"/>
      <c r="CW34" s="589"/>
      <c r="CX34" s="589"/>
      <c r="CY34" s="590"/>
      <c r="CZ34" s="591">
        <v>9.8000000000000007</v>
      </c>
      <c r="DA34" s="609"/>
      <c r="DB34" s="609"/>
      <c r="DC34" s="610"/>
      <c r="DD34" s="594">
        <v>7976000</v>
      </c>
      <c r="DE34" s="589"/>
      <c r="DF34" s="589"/>
      <c r="DG34" s="589"/>
      <c r="DH34" s="589"/>
      <c r="DI34" s="589"/>
      <c r="DJ34" s="589"/>
      <c r="DK34" s="590"/>
      <c r="DL34" s="594">
        <v>7309373</v>
      </c>
      <c r="DM34" s="589"/>
      <c r="DN34" s="589"/>
      <c r="DO34" s="589"/>
      <c r="DP34" s="589"/>
      <c r="DQ34" s="589"/>
      <c r="DR34" s="589"/>
      <c r="DS34" s="589"/>
      <c r="DT34" s="589"/>
      <c r="DU34" s="589"/>
      <c r="DV34" s="590"/>
      <c r="DW34" s="611">
        <v>12.3</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4655800</v>
      </c>
      <c r="S35" s="589"/>
      <c r="T35" s="589"/>
      <c r="U35" s="589"/>
      <c r="V35" s="589"/>
      <c r="W35" s="589"/>
      <c r="X35" s="589"/>
      <c r="Y35" s="590"/>
      <c r="Z35" s="641">
        <v>4.3</v>
      </c>
      <c r="AA35" s="641"/>
      <c r="AB35" s="641"/>
      <c r="AC35" s="641"/>
      <c r="AD35" s="642" t="s">
        <v>218</v>
      </c>
      <c r="AE35" s="642"/>
      <c r="AF35" s="642"/>
      <c r="AG35" s="642"/>
      <c r="AH35" s="642"/>
      <c r="AI35" s="642"/>
      <c r="AJ35" s="642"/>
      <c r="AK35" s="642"/>
      <c r="AL35" s="611" t="s">
        <v>218</v>
      </c>
      <c r="AM35" s="643"/>
      <c r="AN35" s="643"/>
      <c r="AO35" s="644"/>
      <c r="AP35" s="186"/>
      <c r="AQ35" s="645" t="s">
        <v>306</v>
      </c>
      <c r="AR35" s="646"/>
      <c r="AS35" s="646"/>
      <c r="AT35" s="646"/>
      <c r="AU35" s="646"/>
      <c r="AV35" s="646"/>
      <c r="AW35" s="646"/>
      <c r="AX35" s="646"/>
      <c r="AY35" s="647"/>
      <c r="AZ35" s="638">
        <v>11858576</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997708</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971032</v>
      </c>
      <c r="CS35" s="607"/>
      <c r="CT35" s="607"/>
      <c r="CU35" s="607"/>
      <c r="CV35" s="607"/>
      <c r="CW35" s="607"/>
      <c r="CX35" s="607"/>
      <c r="CY35" s="608"/>
      <c r="CZ35" s="591">
        <v>0.9</v>
      </c>
      <c r="DA35" s="609"/>
      <c r="DB35" s="609"/>
      <c r="DC35" s="610"/>
      <c r="DD35" s="594">
        <v>841423</v>
      </c>
      <c r="DE35" s="607"/>
      <c r="DF35" s="607"/>
      <c r="DG35" s="607"/>
      <c r="DH35" s="607"/>
      <c r="DI35" s="607"/>
      <c r="DJ35" s="607"/>
      <c r="DK35" s="608"/>
      <c r="DL35" s="594">
        <v>841423</v>
      </c>
      <c r="DM35" s="607"/>
      <c r="DN35" s="607"/>
      <c r="DO35" s="607"/>
      <c r="DP35" s="607"/>
      <c r="DQ35" s="607"/>
      <c r="DR35" s="607"/>
      <c r="DS35" s="607"/>
      <c r="DT35" s="607"/>
      <c r="DU35" s="607"/>
      <c r="DV35" s="608"/>
      <c r="DW35" s="611">
        <v>1.4</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107653644</v>
      </c>
      <c r="S36" s="629"/>
      <c r="T36" s="629"/>
      <c r="U36" s="629"/>
      <c r="V36" s="629"/>
      <c r="W36" s="629"/>
      <c r="X36" s="629"/>
      <c r="Y36" s="632"/>
      <c r="Z36" s="633">
        <v>100</v>
      </c>
      <c r="AA36" s="633"/>
      <c r="AB36" s="633"/>
      <c r="AC36" s="633"/>
      <c r="AD36" s="634">
        <v>54622921</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2452427</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747594</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5323890</v>
      </c>
      <c r="CS36" s="589"/>
      <c r="CT36" s="589"/>
      <c r="CU36" s="589"/>
      <c r="CV36" s="589"/>
      <c r="CW36" s="589"/>
      <c r="CX36" s="589"/>
      <c r="CY36" s="590"/>
      <c r="CZ36" s="591">
        <v>5</v>
      </c>
      <c r="DA36" s="609"/>
      <c r="DB36" s="609"/>
      <c r="DC36" s="610"/>
      <c r="DD36" s="594">
        <v>4806425</v>
      </c>
      <c r="DE36" s="589"/>
      <c r="DF36" s="589"/>
      <c r="DG36" s="589"/>
      <c r="DH36" s="589"/>
      <c r="DI36" s="589"/>
      <c r="DJ36" s="589"/>
      <c r="DK36" s="590"/>
      <c r="DL36" s="594">
        <v>3525163</v>
      </c>
      <c r="DM36" s="589"/>
      <c r="DN36" s="589"/>
      <c r="DO36" s="589"/>
      <c r="DP36" s="589"/>
      <c r="DQ36" s="589"/>
      <c r="DR36" s="589"/>
      <c r="DS36" s="589"/>
      <c r="DT36" s="589"/>
      <c r="DU36" s="589"/>
      <c r="DV36" s="590"/>
      <c r="DW36" s="611">
        <v>5.9</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530469</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33311</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11147</v>
      </c>
      <c r="CS37" s="607"/>
      <c r="CT37" s="607"/>
      <c r="CU37" s="607"/>
      <c r="CV37" s="607"/>
      <c r="CW37" s="607"/>
      <c r="CX37" s="607"/>
      <c r="CY37" s="608"/>
      <c r="CZ37" s="591">
        <v>0</v>
      </c>
      <c r="DA37" s="609"/>
      <c r="DB37" s="609"/>
      <c r="DC37" s="610"/>
      <c r="DD37" s="594">
        <v>11147</v>
      </c>
      <c r="DE37" s="607"/>
      <c r="DF37" s="607"/>
      <c r="DG37" s="607"/>
      <c r="DH37" s="607"/>
      <c r="DI37" s="607"/>
      <c r="DJ37" s="607"/>
      <c r="DK37" s="608"/>
      <c r="DL37" s="594">
        <v>11140</v>
      </c>
      <c r="DM37" s="607"/>
      <c r="DN37" s="607"/>
      <c r="DO37" s="607"/>
      <c r="DP37" s="607"/>
      <c r="DQ37" s="607"/>
      <c r="DR37" s="607"/>
      <c r="DS37" s="607"/>
      <c r="DT37" s="607"/>
      <c r="DU37" s="607"/>
      <c r="DV37" s="608"/>
      <c r="DW37" s="611">
        <v>0</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233596</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51731</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9286897</v>
      </c>
      <c r="CS38" s="589"/>
      <c r="CT38" s="589"/>
      <c r="CU38" s="589"/>
      <c r="CV38" s="589"/>
      <c r="CW38" s="589"/>
      <c r="CX38" s="589"/>
      <c r="CY38" s="590"/>
      <c r="CZ38" s="591">
        <v>8.8000000000000007</v>
      </c>
      <c r="DA38" s="609"/>
      <c r="DB38" s="609"/>
      <c r="DC38" s="610"/>
      <c r="DD38" s="594">
        <v>8100398</v>
      </c>
      <c r="DE38" s="589"/>
      <c r="DF38" s="589"/>
      <c r="DG38" s="589"/>
      <c r="DH38" s="589"/>
      <c r="DI38" s="589"/>
      <c r="DJ38" s="589"/>
      <c r="DK38" s="590"/>
      <c r="DL38" s="594">
        <v>7034395</v>
      </c>
      <c r="DM38" s="589"/>
      <c r="DN38" s="589"/>
      <c r="DO38" s="589"/>
      <c r="DP38" s="589"/>
      <c r="DQ38" s="589"/>
      <c r="DR38" s="589"/>
      <c r="DS38" s="589"/>
      <c r="DT38" s="589"/>
      <c r="DU38" s="589"/>
      <c r="DV38" s="590"/>
      <c r="DW38" s="611">
        <v>11.9</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v>81273</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99</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1268671</v>
      </c>
      <c r="CS39" s="607"/>
      <c r="CT39" s="607"/>
      <c r="CU39" s="607"/>
      <c r="CV39" s="607"/>
      <c r="CW39" s="607"/>
      <c r="CX39" s="607"/>
      <c r="CY39" s="608"/>
      <c r="CZ39" s="591">
        <v>1.2</v>
      </c>
      <c r="DA39" s="609"/>
      <c r="DB39" s="609"/>
      <c r="DC39" s="610"/>
      <c r="DD39" s="594">
        <v>1240583</v>
      </c>
      <c r="DE39" s="607"/>
      <c r="DF39" s="607"/>
      <c r="DG39" s="607"/>
      <c r="DH39" s="607"/>
      <c r="DI39" s="607"/>
      <c r="DJ39" s="607"/>
      <c r="DK39" s="608"/>
      <c r="DL39" s="594" t="s">
        <v>218</v>
      </c>
      <c r="DM39" s="607"/>
      <c r="DN39" s="607"/>
      <c r="DO39" s="607"/>
      <c r="DP39" s="607"/>
      <c r="DQ39" s="607"/>
      <c r="DR39" s="607"/>
      <c r="DS39" s="607"/>
      <c r="DT39" s="607"/>
      <c r="DU39" s="607"/>
      <c r="DV39" s="608"/>
      <c r="DW39" s="611" t="s">
        <v>218</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1482476</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107</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4805780</v>
      </c>
      <c r="CS40" s="589"/>
      <c r="CT40" s="589"/>
      <c r="CU40" s="589"/>
      <c r="CV40" s="589"/>
      <c r="CW40" s="589"/>
      <c r="CX40" s="589"/>
      <c r="CY40" s="590"/>
      <c r="CZ40" s="591">
        <v>4.5</v>
      </c>
      <c r="DA40" s="609"/>
      <c r="DB40" s="609"/>
      <c r="DC40" s="610"/>
      <c r="DD40" s="594">
        <v>181232</v>
      </c>
      <c r="DE40" s="589"/>
      <c r="DF40" s="589"/>
      <c r="DG40" s="589"/>
      <c r="DH40" s="589"/>
      <c r="DI40" s="589"/>
      <c r="DJ40" s="589"/>
      <c r="DK40" s="590"/>
      <c r="DL40" s="594">
        <v>63953</v>
      </c>
      <c r="DM40" s="589"/>
      <c r="DN40" s="589"/>
      <c r="DO40" s="589"/>
      <c r="DP40" s="589"/>
      <c r="DQ40" s="589"/>
      <c r="DR40" s="589"/>
      <c r="DS40" s="589"/>
      <c r="DT40" s="589"/>
      <c r="DU40" s="589"/>
      <c r="DV40" s="590"/>
      <c r="DW40" s="611">
        <v>0.1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7078335</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372</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277</v>
      </c>
      <c r="CS41" s="607"/>
      <c r="CT41" s="607"/>
      <c r="CU41" s="607"/>
      <c r="CV41" s="607"/>
      <c r="CW41" s="607"/>
      <c r="CX41" s="607"/>
      <c r="CY41" s="608"/>
      <c r="CZ41" s="591" t="s">
        <v>277</v>
      </c>
      <c r="DA41" s="609"/>
      <c r="DB41" s="609"/>
      <c r="DC41" s="610"/>
      <c r="DD41" s="594" t="s">
        <v>277</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16285763</v>
      </c>
      <c r="CS42" s="589"/>
      <c r="CT42" s="589"/>
      <c r="CU42" s="589"/>
      <c r="CV42" s="589"/>
      <c r="CW42" s="589"/>
      <c r="CX42" s="589"/>
      <c r="CY42" s="590"/>
      <c r="CZ42" s="591">
        <v>15.4</v>
      </c>
      <c r="DA42" s="592"/>
      <c r="DB42" s="592"/>
      <c r="DC42" s="593"/>
      <c r="DD42" s="594">
        <v>3481321</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482183</v>
      </c>
      <c r="CS43" s="607"/>
      <c r="CT43" s="607"/>
      <c r="CU43" s="607"/>
      <c r="CV43" s="607"/>
      <c r="CW43" s="607"/>
      <c r="CX43" s="607"/>
      <c r="CY43" s="608"/>
      <c r="CZ43" s="591">
        <v>0.5</v>
      </c>
      <c r="DA43" s="609"/>
      <c r="DB43" s="609"/>
      <c r="DC43" s="610"/>
      <c r="DD43" s="594">
        <v>480543</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333</v>
      </c>
      <c r="CD44" s="601" t="s">
        <v>286</v>
      </c>
      <c r="CE44" s="602"/>
      <c r="CF44" s="585" t="s">
        <v>334</v>
      </c>
      <c r="CG44" s="586"/>
      <c r="CH44" s="586"/>
      <c r="CI44" s="586"/>
      <c r="CJ44" s="586"/>
      <c r="CK44" s="586"/>
      <c r="CL44" s="586"/>
      <c r="CM44" s="586"/>
      <c r="CN44" s="586"/>
      <c r="CO44" s="586"/>
      <c r="CP44" s="586"/>
      <c r="CQ44" s="587"/>
      <c r="CR44" s="588">
        <v>16280697</v>
      </c>
      <c r="CS44" s="589"/>
      <c r="CT44" s="589"/>
      <c r="CU44" s="589"/>
      <c r="CV44" s="589"/>
      <c r="CW44" s="589"/>
      <c r="CX44" s="589"/>
      <c r="CY44" s="590"/>
      <c r="CZ44" s="591">
        <v>15.4</v>
      </c>
      <c r="DA44" s="592"/>
      <c r="DB44" s="592"/>
      <c r="DC44" s="593"/>
      <c r="DD44" s="594">
        <v>3481321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335</v>
      </c>
      <c r="CG45" s="586"/>
      <c r="CH45" s="586"/>
      <c r="CI45" s="586"/>
      <c r="CJ45" s="586"/>
      <c r="CK45" s="586"/>
      <c r="CL45" s="586"/>
      <c r="CM45" s="586"/>
      <c r="CN45" s="586"/>
      <c r="CO45" s="586"/>
      <c r="CP45" s="586"/>
      <c r="CQ45" s="587"/>
      <c r="CR45" s="588">
        <v>6701096</v>
      </c>
      <c r="CS45" s="607"/>
      <c r="CT45" s="607"/>
      <c r="CU45" s="607"/>
      <c r="CV45" s="607"/>
      <c r="CW45" s="607"/>
      <c r="CX45" s="607"/>
      <c r="CY45" s="608"/>
      <c r="CZ45" s="591">
        <v>6.3</v>
      </c>
      <c r="DA45" s="609"/>
      <c r="DB45" s="609"/>
      <c r="DC45" s="610"/>
      <c r="DD45" s="594">
        <v>441737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336</v>
      </c>
      <c r="CG46" s="586"/>
      <c r="CH46" s="586"/>
      <c r="CI46" s="586"/>
      <c r="CJ46" s="586"/>
      <c r="CK46" s="586"/>
      <c r="CL46" s="586"/>
      <c r="CM46" s="586"/>
      <c r="CN46" s="586"/>
      <c r="CO46" s="586"/>
      <c r="CP46" s="586"/>
      <c r="CQ46" s="587"/>
      <c r="CR46" s="588">
        <v>9337083</v>
      </c>
      <c r="CS46" s="589"/>
      <c r="CT46" s="589"/>
      <c r="CU46" s="589"/>
      <c r="CV46" s="589"/>
      <c r="CW46" s="589"/>
      <c r="CX46" s="589"/>
      <c r="CY46" s="590"/>
      <c r="CZ46" s="591">
        <v>8.8000000000000007</v>
      </c>
      <c r="DA46" s="592"/>
      <c r="DB46" s="592"/>
      <c r="DC46" s="593"/>
      <c r="DD46" s="594">
        <v>3019844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337</v>
      </c>
      <c r="CG47" s="586"/>
      <c r="CH47" s="586"/>
      <c r="CI47" s="586"/>
      <c r="CJ47" s="586"/>
      <c r="CK47" s="586"/>
      <c r="CL47" s="586"/>
      <c r="CM47" s="586"/>
      <c r="CN47" s="586"/>
      <c r="CO47" s="586"/>
      <c r="CP47" s="586"/>
      <c r="CQ47" s="587"/>
      <c r="CR47" s="588">
        <v>5066</v>
      </c>
      <c r="CS47" s="607"/>
      <c r="CT47" s="607"/>
      <c r="CU47" s="607"/>
      <c r="CV47" s="607"/>
      <c r="CW47" s="607"/>
      <c r="CX47" s="607"/>
      <c r="CY47" s="608"/>
      <c r="CZ47" s="591">
        <v>0</v>
      </c>
      <c r="DA47" s="609"/>
      <c r="DB47" s="609"/>
      <c r="DC47" s="610"/>
      <c r="DD47" s="594" t="s">
        <v>218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338</v>
      </c>
      <c r="CG48" s="586"/>
      <c r="CH48" s="586"/>
      <c r="CI48" s="586"/>
      <c r="CJ48" s="586"/>
      <c r="CK48" s="586"/>
      <c r="CL48" s="586"/>
      <c r="CM48" s="586"/>
      <c r="CN48" s="586"/>
      <c r="CO48" s="586"/>
      <c r="CP48" s="586"/>
      <c r="CQ48" s="587"/>
      <c r="CR48" s="588" t="s">
        <v>218</v>
      </c>
      <c r="CS48" s="589"/>
      <c r="CT48" s="589"/>
      <c r="CU48" s="589"/>
      <c r="CV48" s="589"/>
      <c r="CW48" s="589"/>
      <c r="CX48" s="589"/>
      <c r="CY48" s="590"/>
      <c r="CZ48" s="591" t="s">
        <v>218</v>
      </c>
      <c r="DA48" s="592"/>
      <c r="DB48" s="592"/>
      <c r="DC48" s="593"/>
      <c r="DD48" s="594" t="s">
        <v>218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339</v>
      </c>
      <c r="CE49" s="570"/>
      <c r="CF49" s="570"/>
      <c r="CG49" s="570"/>
      <c r="CH49" s="570"/>
      <c r="CI49" s="570"/>
      <c r="CJ49" s="570"/>
      <c r="CK49" s="570"/>
      <c r="CL49" s="570"/>
      <c r="CM49" s="570"/>
      <c r="CN49" s="570"/>
      <c r="CO49" s="570"/>
      <c r="CP49" s="570"/>
      <c r="CQ49" s="571"/>
      <c r="CR49" s="572">
        <v>106004757</v>
      </c>
      <c r="CS49" s="573"/>
      <c r="CT49" s="573"/>
      <c r="CU49" s="573"/>
      <c r="CV49" s="573"/>
      <c r="CW49" s="573"/>
      <c r="CX49" s="573"/>
      <c r="CY49" s="574"/>
      <c r="CZ49" s="575">
        <v>100</v>
      </c>
      <c r="DA49" s="576"/>
      <c r="DB49" s="576"/>
      <c r="DC49" s="577"/>
      <c r="DD49" s="578">
        <v>66528583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341</v>
      </c>
      <c r="DK2" s="1107"/>
      <c r="DL2" s="1107"/>
      <c r="DM2" s="1107"/>
      <c r="DN2" s="1107"/>
      <c r="DO2" s="1108"/>
      <c r="DP2" s="200"/>
      <c r="DQ2" s="1106" t="s">
        <v>342</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343</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09"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94" t="s">
        <v>359</v>
      </c>
      <c r="DH5" s="1095"/>
      <c r="DI5" s="1095"/>
      <c r="DJ5" s="1095"/>
      <c r="DK5" s="1096"/>
      <c r="DL5" s="1094" t="s">
        <v>360</v>
      </c>
      <c r="DM5" s="1095"/>
      <c r="DN5" s="1095"/>
      <c r="DO5" s="1095"/>
      <c r="DP5" s="1096"/>
      <c r="DQ5" s="997" t="s">
        <v>361</v>
      </c>
      <c r="DR5" s="998"/>
      <c r="DS5" s="998"/>
      <c r="DT5" s="998"/>
      <c r="DU5" s="999"/>
      <c r="DV5" s="997" t="s">
        <v>352</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362</v>
      </c>
      <c r="C7" s="1047"/>
      <c r="D7" s="1047"/>
      <c r="E7" s="1047"/>
      <c r="F7" s="1047"/>
      <c r="G7" s="1047"/>
      <c r="H7" s="1047"/>
      <c r="I7" s="1047"/>
      <c r="J7" s="1047"/>
      <c r="K7" s="1047"/>
      <c r="L7" s="1047"/>
      <c r="M7" s="1047"/>
      <c r="N7" s="1047"/>
      <c r="O7" s="1047"/>
      <c r="P7" s="1048"/>
      <c r="Q7" s="1100">
        <v>107639</v>
      </c>
      <c r="R7" s="1101"/>
      <c r="S7" s="1101"/>
      <c r="T7" s="1101"/>
      <c r="U7" s="1101"/>
      <c r="V7" s="1101">
        <v>105994</v>
      </c>
      <c r="W7" s="1101"/>
      <c r="X7" s="1101"/>
      <c r="Y7" s="1101"/>
      <c r="Z7" s="1101"/>
      <c r="AA7" s="1101">
        <v>1645</v>
      </c>
      <c r="AB7" s="1101"/>
      <c r="AC7" s="1101"/>
      <c r="AD7" s="1101"/>
      <c r="AE7" s="1102"/>
      <c r="AF7" s="1103">
        <v>1433</v>
      </c>
      <c r="AG7" s="1104"/>
      <c r="AH7" s="1104"/>
      <c r="AI7" s="1104"/>
      <c r="AJ7" s="1105"/>
      <c r="AK7" s="1087">
        <v>1689</v>
      </c>
      <c r="AL7" s="1088"/>
      <c r="AM7" s="1088"/>
      <c r="AN7" s="1088"/>
      <c r="AO7" s="1088"/>
      <c r="AP7" s="1088">
        <v>130470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553</v>
      </c>
      <c r="BT7" s="1092"/>
      <c r="BU7" s="1092"/>
      <c r="BV7" s="1092"/>
      <c r="BW7" s="1092"/>
      <c r="BX7" s="1092"/>
      <c r="BY7" s="1092"/>
      <c r="BZ7" s="1092"/>
      <c r="CA7" s="1092"/>
      <c r="CB7" s="1092"/>
      <c r="CC7" s="1092"/>
      <c r="CD7" s="1092"/>
      <c r="CE7" s="1092"/>
      <c r="CF7" s="1092"/>
      <c r="CG7" s="1093"/>
      <c r="CH7" s="1084">
        <v>8</v>
      </c>
      <c r="CI7" s="1085"/>
      <c r="CJ7" s="1085"/>
      <c r="CK7" s="1085"/>
      <c r="CL7" s="1086"/>
      <c r="CM7" s="1084">
        <v>269</v>
      </c>
      <c r="CN7" s="1085"/>
      <c r="CO7" s="1085"/>
      <c r="CP7" s="1085"/>
      <c r="CQ7" s="1086"/>
      <c r="CR7" s="1084">
        <v>170</v>
      </c>
      <c r="CS7" s="1085"/>
      <c r="CT7" s="1085"/>
      <c r="CU7" s="1085"/>
      <c r="CV7" s="1086"/>
      <c r="CW7" s="1084" t="s">
        <v>565</v>
      </c>
      <c r="CX7" s="1085"/>
      <c r="CY7" s="1085"/>
      <c r="CZ7" s="1085"/>
      <c r="DA7" s="1086"/>
      <c r="DB7" s="1084" t="s">
        <v>547</v>
      </c>
      <c r="DC7" s="1085"/>
      <c r="DD7" s="1085"/>
      <c r="DE7" s="1085"/>
      <c r="DF7" s="1086"/>
      <c r="DG7" s="1084" t="s">
        <v>547</v>
      </c>
      <c r="DH7" s="1085"/>
      <c r="DI7" s="1085"/>
      <c r="DJ7" s="1085"/>
      <c r="DK7" s="1086"/>
      <c r="DL7" s="1084" t="s">
        <v>546</v>
      </c>
      <c r="DM7" s="1085"/>
      <c r="DN7" s="1085"/>
      <c r="DO7" s="1085"/>
      <c r="DP7" s="1086"/>
      <c r="DQ7" s="1084" t="s">
        <v>547</v>
      </c>
      <c r="DR7" s="1085"/>
      <c r="DS7" s="1085"/>
      <c r="DT7" s="1085"/>
      <c r="DU7" s="1086"/>
      <c r="DV7" s="1111"/>
      <c r="DW7" s="1112"/>
      <c r="DX7" s="1112"/>
      <c r="DY7" s="1112"/>
      <c r="DZ7" s="1113"/>
      <c r="EA7" s="205"/>
    </row>
    <row r="8" spans="1:131" s="206" customFormat="1" ht="26.25" customHeight="1" x14ac:dyDescent="0.15">
      <c r="A8" s="212">
        <v>2</v>
      </c>
      <c r="B8" s="1033" t="s">
        <v>363</v>
      </c>
      <c r="C8" s="1034"/>
      <c r="D8" s="1034"/>
      <c r="E8" s="1034"/>
      <c r="F8" s="1034"/>
      <c r="G8" s="1034"/>
      <c r="H8" s="1034"/>
      <c r="I8" s="1034"/>
      <c r="J8" s="1034"/>
      <c r="K8" s="1034"/>
      <c r="L8" s="1034"/>
      <c r="M8" s="1034"/>
      <c r="N8" s="1034"/>
      <c r="O8" s="1034"/>
      <c r="P8" s="1035"/>
      <c r="Q8" s="1039">
        <v>4</v>
      </c>
      <c r="R8" s="1040"/>
      <c r="S8" s="1040"/>
      <c r="T8" s="1040"/>
      <c r="U8" s="1040"/>
      <c r="V8" s="1040">
        <v>4</v>
      </c>
      <c r="W8" s="1040"/>
      <c r="X8" s="1040"/>
      <c r="Y8" s="1040"/>
      <c r="Z8" s="1040"/>
      <c r="AA8" s="1040" t="s">
        <v>544</v>
      </c>
      <c r="AB8" s="1040"/>
      <c r="AC8" s="1040"/>
      <c r="AD8" s="1040"/>
      <c r="AE8" s="1041"/>
      <c r="AF8" s="1015" t="s">
        <v>364</v>
      </c>
      <c r="AG8" s="1016"/>
      <c r="AH8" s="1016"/>
      <c r="AI8" s="1016"/>
      <c r="AJ8" s="1017"/>
      <c r="AK8" s="1082">
        <v>1</v>
      </c>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554</v>
      </c>
      <c r="BT8" s="1011"/>
      <c r="BU8" s="1011"/>
      <c r="BV8" s="1011"/>
      <c r="BW8" s="1011"/>
      <c r="BX8" s="1011"/>
      <c r="BY8" s="1011"/>
      <c r="BZ8" s="1011"/>
      <c r="CA8" s="1011"/>
      <c r="CB8" s="1011"/>
      <c r="CC8" s="1011"/>
      <c r="CD8" s="1011"/>
      <c r="CE8" s="1011"/>
      <c r="CF8" s="1011"/>
      <c r="CG8" s="1012"/>
      <c r="CH8" s="985">
        <v>0</v>
      </c>
      <c r="CI8" s="986"/>
      <c r="CJ8" s="986"/>
      <c r="CK8" s="986"/>
      <c r="CL8" s="987"/>
      <c r="CM8" s="985">
        <v>39</v>
      </c>
      <c r="CN8" s="986"/>
      <c r="CO8" s="986"/>
      <c r="CP8" s="986"/>
      <c r="CQ8" s="987"/>
      <c r="CR8" s="985">
        <v>30</v>
      </c>
      <c r="CS8" s="986"/>
      <c r="CT8" s="986"/>
      <c r="CU8" s="986"/>
      <c r="CV8" s="987"/>
      <c r="CW8" s="985">
        <v>94</v>
      </c>
      <c r="CX8" s="986"/>
      <c r="CY8" s="986"/>
      <c r="CZ8" s="986"/>
      <c r="DA8" s="987"/>
      <c r="DB8" s="985" t="s">
        <v>547</v>
      </c>
      <c r="DC8" s="986"/>
      <c r="DD8" s="986"/>
      <c r="DE8" s="986"/>
      <c r="DF8" s="987"/>
      <c r="DG8" s="985" t="s">
        <v>547</v>
      </c>
      <c r="DH8" s="986"/>
      <c r="DI8" s="986"/>
      <c r="DJ8" s="986"/>
      <c r="DK8" s="987"/>
      <c r="DL8" s="985" t="s">
        <v>547</v>
      </c>
      <c r="DM8" s="986"/>
      <c r="DN8" s="986"/>
      <c r="DO8" s="986"/>
      <c r="DP8" s="987"/>
      <c r="DQ8" s="985" t="s">
        <v>546</v>
      </c>
      <c r="DR8" s="986"/>
      <c r="DS8" s="986"/>
      <c r="DT8" s="986"/>
      <c r="DU8" s="987"/>
      <c r="DV8" s="988"/>
      <c r="DW8" s="989"/>
      <c r="DX8" s="989"/>
      <c r="DY8" s="989"/>
      <c r="DZ8" s="990"/>
      <c r="EA8" s="205"/>
    </row>
    <row r="9" spans="1:131" s="206" customFormat="1" ht="26.25" customHeight="1" x14ac:dyDescent="0.15">
      <c r="A9" s="212">
        <v>3</v>
      </c>
      <c r="B9" s="1033" t="s">
        <v>365</v>
      </c>
      <c r="C9" s="1034"/>
      <c r="D9" s="1034"/>
      <c r="E9" s="1034"/>
      <c r="F9" s="1034"/>
      <c r="G9" s="1034"/>
      <c r="H9" s="1034"/>
      <c r="I9" s="1034"/>
      <c r="J9" s="1034"/>
      <c r="K9" s="1034"/>
      <c r="L9" s="1034"/>
      <c r="M9" s="1034"/>
      <c r="N9" s="1034"/>
      <c r="O9" s="1034"/>
      <c r="P9" s="1035"/>
      <c r="Q9" s="1039">
        <v>25</v>
      </c>
      <c r="R9" s="1040"/>
      <c r="S9" s="1040"/>
      <c r="T9" s="1040"/>
      <c r="U9" s="1040"/>
      <c r="V9" s="1040">
        <v>21</v>
      </c>
      <c r="W9" s="1040"/>
      <c r="X9" s="1040"/>
      <c r="Y9" s="1040"/>
      <c r="Z9" s="1040"/>
      <c r="AA9" s="1040">
        <v>4</v>
      </c>
      <c r="AB9" s="1040"/>
      <c r="AC9" s="1040"/>
      <c r="AD9" s="1040"/>
      <c r="AE9" s="1041"/>
      <c r="AF9" s="1015">
        <v>4</v>
      </c>
      <c r="AG9" s="1016"/>
      <c r="AH9" s="1016"/>
      <c r="AI9" s="1016"/>
      <c r="AJ9" s="1017"/>
      <c r="AK9" s="1082">
        <v>7</v>
      </c>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t="s">
        <v>556</v>
      </c>
      <c r="BS9" s="1010" t="s">
        <v>555</v>
      </c>
      <c r="BT9" s="1011"/>
      <c r="BU9" s="1011"/>
      <c r="BV9" s="1011"/>
      <c r="BW9" s="1011"/>
      <c r="BX9" s="1011"/>
      <c r="BY9" s="1011"/>
      <c r="BZ9" s="1011"/>
      <c r="CA9" s="1011"/>
      <c r="CB9" s="1011"/>
      <c r="CC9" s="1011"/>
      <c r="CD9" s="1011"/>
      <c r="CE9" s="1011"/>
      <c r="CF9" s="1011"/>
      <c r="CG9" s="1012"/>
      <c r="CH9" s="985">
        <v>0</v>
      </c>
      <c r="CI9" s="986"/>
      <c r="CJ9" s="986"/>
      <c r="CK9" s="986"/>
      <c r="CL9" s="987"/>
      <c r="CM9" s="985">
        <v>1935</v>
      </c>
      <c r="CN9" s="986"/>
      <c r="CO9" s="986"/>
      <c r="CP9" s="986"/>
      <c r="CQ9" s="987"/>
      <c r="CR9" s="985">
        <v>5</v>
      </c>
      <c r="CS9" s="986"/>
      <c r="CT9" s="986"/>
      <c r="CU9" s="986"/>
      <c r="CV9" s="987"/>
      <c r="CW9" s="985" t="s">
        <v>565</v>
      </c>
      <c r="CX9" s="986"/>
      <c r="CY9" s="986"/>
      <c r="CZ9" s="986"/>
      <c r="DA9" s="987"/>
      <c r="DB9" s="985" t="s">
        <v>546</v>
      </c>
      <c r="DC9" s="986"/>
      <c r="DD9" s="986"/>
      <c r="DE9" s="986"/>
      <c r="DF9" s="987"/>
      <c r="DG9" s="985">
        <v>4417</v>
      </c>
      <c r="DH9" s="986"/>
      <c r="DI9" s="986"/>
      <c r="DJ9" s="986"/>
      <c r="DK9" s="987"/>
      <c r="DL9" s="985" t="s">
        <v>546</v>
      </c>
      <c r="DM9" s="986"/>
      <c r="DN9" s="986"/>
      <c r="DO9" s="986"/>
      <c r="DP9" s="987"/>
      <c r="DQ9" s="985">
        <v>717</v>
      </c>
      <c r="DR9" s="986"/>
      <c r="DS9" s="986"/>
      <c r="DT9" s="986"/>
      <c r="DU9" s="987"/>
      <c r="DV9" s="988"/>
      <c r="DW9" s="989"/>
      <c r="DX9" s="989"/>
      <c r="DY9" s="989"/>
      <c r="DZ9" s="990"/>
      <c r="EA9" s="205"/>
    </row>
    <row r="10" spans="1:131" s="206" customFormat="1" ht="26.25" customHeight="1" x14ac:dyDescent="0.15">
      <c r="A10" s="212">
        <v>4</v>
      </c>
      <c r="B10" s="1033" t="s">
        <v>366</v>
      </c>
      <c r="C10" s="1034"/>
      <c r="D10" s="1034"/>
      <c r="E10" s="1034"/>
      <c r="F10" s="1034"/>
      <c r="G10" s="1034"/>
      <c r="H10" s="1034"/>
      <c r="I10" s="1034"/>
      <c r="J10" s="1034"/>
      <c r="K10" s="1034"/>
      <c r="L10" s="1034"/>
      <c r="M10" s="1034"/>
      <c r="N10" s="1034"/>
      <c r="O10" s="1034"/>
      <c r="P10" s="1035"/>
      <c r="Q10" s="1039">
        <v>29</v>
      </c>
      <c r="R10" s="1040"/>
      <c r="S10" s="1040"/>
      <c r="T10" s="1040"/>
      <c r="U10" s="1040"/>
      <c r="V10" s="1040">
        <v>29</v>
      </c>
      <c r="W10" s="1040"/>
      <c r="X10" s="1040"/>
      <c r="Y10" s="1040"/>
      <c r="Z10" s="1040"/>
      <c r="AA10" s="1040" t="s">
        <v>545</v>
      </c>
      <c r="AB10" s="1040"/>
      <c r="AC10" s="1040"/>
      <c r="AD10" s="1040"/>
      <c r="AE10" s="1041"/>
      <c r="AF10" s="1015" t="s">
        <v>110</v>
      </c>
      <c r="AG10" s="1016"/>
      <c r="AH10" s="1016"/>
      <c r="AI10" s="1016"/>
      <c r="AJ10" s="1017"/>
      <c r="AK10" s="1082">
        <v>5</v>
      </c>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558</v>
      </c>
      <c r="BT10" s="1011"/>
      <c r="BU10" s="1011"/>
      <c r="BV10" s="1011"/>
      <c r="BW10" s="1011"/>
      <c r="BX10" s="1011"/>
      <c r="BY10" s="1011"/>
      <c r="BZ10" s="1011"/>
      <c r="CA10" s="1011"/>
      <c r="CB10" s="1011"/>
      <c r="CC10" s="1011"/>
      <c r="CD10" s="1011"/>
      <c r="CE10" s="1011"/>
      <c r="CF10" s="1011"/>
      <c r="CG10" s="1012"/>
      <c r="CH10" s="985">
        <v>-15</v>
      </c>
      <c r="CI10" s="986"/>
      <c r="CJ10" s="986"/>
      <c r="CK10" s="986"/>
      <c r="CL10" s="987"/>
      <c r="CM10" s="985">
        <v>372</v>
      </c>
      <c r="CN10" s="986"/>
      <c r="CO10" s="986"/>
      <c r="CP10" s="986"/>
      <c r="CQ10" s="987"/>
      <c r="CR10" s="985">
        <v>210</v>
      </c>
      <c r="CS10" s="986"/>
      <c r="CT10" s="986"/>
      <c r="CU10" s="986"/>
      <c r="CV10" s="987"/>
      <c r="CW10" s="985" t="s">
        <v>565</v>
      </c>
      <c r="CX10" s="986"/>
      <c r="CY10" s="986"/>
      <c r="CZ10" s="986"/>
      <c r="DA10" s="987"/>
      <c r="DB10" s="985" t="s">
        <v>546</v>
      </c>
      <c r="DC10" s="986"/>
      <c r="DD10" s="986"/>
      <c r="DE10" s="986"/>
      <c r="DF10" s="987"/>
      <c r="DG10" s="985" t="s">
        <v>547</v>
      </c>
      <c r="DH10" s="986"/>
      <c r="DI10" s="986"/>
      <c r="DJ10" s="986"/>
      <c r="DK10" s="987"/>
      <c r="DL10" s="985" t="s">
        <v>547</v>
      </c>
      <c r="DM10" s="986"/>
      <c r="DN10" s="986"/>
      <c r="DO10" s="986"/>
      <c r="DP10" s="987"/>
      <c r="DQ10" s="985" t="s">
        <v>547</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557</v>
      </c>
      <c r="BT11" s="1011"/>
      <c r="BU11" s="1011"/>
      <c r="BV11" s="1011"/>
      <c r="BW11" s="1011"/>
      <c r="BX11" s="1011"/>
      <c r="BY11" s="1011"/>
      <c r="BZ11" s="1011"/>
      <c r="CA11" s="1011"/>
      <c r="CB11" s="1011"/>
      <c r="CC11" s="1011"/>
      <c r="CD11" s="1011"/>
      <c r="CE11" s="1011"/>
      <c r="CF11" s="1011"/>
      <c r="CG11" s="1012"/>
      <c r="CH11" s="985">
        <v>0</v>
      </c>
      <c r="CI11" s="986"/>
      <c r="CJ11" s="986"/>
      <c r="CK11" s="986"/>
      <c r="CL11" s="987"/>
      <c r="CM11" s="985">
        <v>120</v>
      </c>
      <c r="CN11" s="986"/>
      <c r="CO11" s="986"/>
      <c r="CP11" s="986"/>
      <c r="CQ11" s="987"/>
      <c r="CR11" s="985">
        <v>50</v>
      </c>
      <c r="CS11" s="986"/>
      <c r="CT11" s="986"/>
      <c r="CU11" s="986"/>
      <c r="CV11" s="987"/>
      <c r="CW11" s="985" t="s">
        <v>547</v>
      </c>
      <c r="CX11" s="986"/>
      <c r="CY11" s="986"/>
      <c r="CZ11" s="986"/>
      <c r="DA11" s="987"/>
      <c r="DB11" s="985" t="s">
        <v>547</v>
      </c>
      <c r="DC11" s="986"/>
      <c r="DD11" s="986"/>
      <c r="DE11" s="986"/>
      <c r="DF11" s="987"/>
      <c r="DG11" s="985" t="s">
        <v>546</v>
      </c>
      <c r="DH11" s="986"/>
      <c r="DI11" s="986"/>
      <c r="DJ11" s="986"/>
      <c r="DK11" s="987"/>
      <c r="DL11" s="985" t="s">
        <v>547</v>
      </c>
      <c r="DM11" s="986"/>
      <c r="DN11" s="986"/>
      <c r="DO11" s="986"/>
      <c r="DP11" s="987"/>
      <c r="DQ11" s="985" t="s">
        <v>546</v>
      </c>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559</v>
      </c>
      <c r="BT12" s="1011"/>
      <c r="BU12" s="1011"/>
      <c r="BV12" s="1011"/>
      <c r="BW12" s="1011"/>
      <c r="BX12" s="1011"/>
      <c r="BY12" s="1011"/>
      <c r="BZ12" s="1011"/>
      <c r="CA12" s="1011"/>
      <c r="CB12" s="1011"/>
      <c r="CC12" s="1011"/>
      <c r="CD12" s="1011"/>
      <c r="CE12" s="1011"/>
      <c r="CF12" s="1011"/>
      <c r="CG12" s="1012"/>
      <c r="CH12" s="985">
        <v>3</v>
      </c>
      <c r="CI12" s="986"/>
      <c r="CJ12" s="986"/>
      <c r="CK12" s="986"/>
      <c r="CL12" s="987"/>
      <c r="CM12" s="985">
        <v>45</v>
      </c>
      <c r="CN12" s="986"/>
      <c r="CO12" s="986"/>
      <c r="CP12" s="986"/>
      <c r="CQ12" s="987"/>
      <c r="CR12" s="985">
        <v>5</v>
      </c>
      <c r="CS12" s="986"/>
      <c r="CT12" s="986"/>
      <c r="CU12" s="986"/>
      <c r="CV12" s="987"/>
      <c r="CW12" s="985" t="s">
        <v>547</v>
      </c>
      <c r="CX12" s="986"/>
      <c r="CY12" s="986"/>
      <c r="CZ12" s="986"/>
      <c r="DA12" s="987"/>
      <c r="DB12" s="985" t="s">
        <v>546</v>
      </c>
      <c r="DC12" s="986"/>
      <c r="DD12" s="986"/>
      <c r="DE12" s="986"/>
      <c r="DF12" s="987"/>
      <c r="DG12" s="985" t="s">
        <v>546</v>
      </c>
      <c r="DH12" s="986"/>
      <c r="DI12" s="986"/>
      <c r="DJ12" s="986"/>
      <c r="DK12" s="987"/>
      <c r="DL12" s="985" t="s">
        <v>546</v>
      </c>
      <c r="DM12" s="986"/>
      <c r="DN12" s="986"/>
      <c r="DO12" s="986"/>
      <c r="DP12" s="987"/>
      <c r="DQ12" s="985" t="s">
        <v>547</v>
      </c>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t="s">
        <v>560</v>
      </c>
      <c r="BT13" s="1011"/>
      <c r="BU13" s="1011"/>
      <c r="BV13" s="1011"/>
      <c r="BW13" s="1011"/>
      <c r="BX13" s="1011"/>
      <c r="BY13" s="1011"/>
      <c r="BZ13" s="1011"/>
      <c r="CA13" s="1011"/>
      <c r="CB13" s="1011"/>
      <c r="CC13" s="1011"/>
      <c r="CD13" s="1011"/>
      <c r="CE13" s="1011"/>
      <c r="CF13" s="1011"/>
      <c r="CG13" s="1012"/>
      <c r="CH13" s="985">
        <v>0</v>
      </c>
      <c r="CI13" s="986"/>
      <c r="CJ13" s="986"/>
      <c r="CK13" s="986"/>
      <c r="CL13" s="987"/>
      <c r="CM13" s="985">
        <v>103</v>
      </c>
      <c r="CN13" s="986"/>
      <c r="CO13" s="986"/>
      <c r="CP13" s="986"/>
      <c r="CQ13" s="987"/>
      <c r="CR13" s="985">
        <v>102</v>
      </c>
      <c r="CS13" s="986"/>
      <c r="CT13" s="986"/>
      <c r="CU13" s="986"/>
      <c r="CV13" s="987"/>
      <c r="CW13" s="985" t="s">
        <v>547</v>
      </c>
      <c r="CX13" s="986"/>
      <c r="CY13" s="986"/>
      <c r="CZ13" s="986"/>
      <c r="DA13" s="987"/>
      <c r="DB13" s="985" t="s">
        <v>547</v>
      </c>
      <c r="DC13" s="986"/>
      <c r="DD13" s="986"/>
      <c r="DE13" s="986"/>
      <c r="DF13" s="987"/>
      <c r="DG13" s="985" t="s">
        <v>547</v>
      </c>
      <c r="DH13" s="986"/>
      <c r="DI13" s="986"/>
      <c r="DJ13" s="986"/>
      <c r="DK13" s="987"/>
      <c r="DL13" s="985" t="s">
        <v>546</v>
      </c>
      <c r="DM13" s="986"/>
      <c r="DN13" s="986"/>
      <c r="DO13" s="986"/>
      <c r="DP13" s="987"/>
      <c r="DQ13" s="985" t="s">
        <v>546</v>
      </c>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561</v>
      </c>
      <c r="BT14" s="1011"/>
      <c r="BU14" s="1011"/>
      <c r="BV14" s="1011"/>
      <c r="BW14" s="1011"/>
      <c r="BX14" s="1011"/>
      <c r="BY14" s="1011"/>
      <c r="BZ14" s="1011"/>
      <c r="CA14" s="1011"/>
      <c r="CB14" s="1011"/>
      <c r="CC14" s="1011"/>
      <c r="CD14" s="1011"/>
      <c r="CE14" s="1011"/>
      <c r="CF14" s="1011"/>
      <c r="CG14" s="1012"/>
      <c r="CH14" s="985">
        <v>8</v>
      </c>
      <c r="CI14" s="986"/>
      <c r="CJ14" s="986"/>
      <c r="CK14" s="986"/>
      <c r="CL14" s="987"/>
      <c r="CM14" s="985">
        <v>97</v>
      </c>
      <c r="CN14" s="986"/>
      <c r="CO14" s="986"/>
      <c r="CP14" s="986"/>
      <c r="CQ14" s="987"/>
      <c r="CR14" s="985">
        <v>50</v>
      </c>
      <c r="CS14" s="986"/>
      <c r="CT14" s="986"/>
      <c r="CU14" s="986"/>
      <c r="CV14" s="987"/>
      <c r="CW14" s="985" t="s">
        <v>547</v>
      </c>
      <c r="CX14" s="986"/>
      <c r="CY14" s="986"/>
      <c r="CZ14" s="986"/>
      <c r="DA14" s="987"/>
      <c r="DB14" s="985" t="s">
        <v>547</v>
      </c>
      <c r="DC14" s="986"/>
      <c r="DD14" s="986"/>
      <c r="DE14" s="986"/>
      <c r="DF14" s="987"/>
      <c r="DG14" s="985" t="s">
        <v>566</v>
      </c>
      <c r="DH14" s="986"/>
      <c r="DI14" s="986"/>
      <c r="DJ14" s="986"/>
      <c r="DK14" s="987"/>
      <c r="DL14" s="985" t="s">
        <v>546</v>
      </c>
      <c r="DM14" s="986"/>
      <c r="DN14" s="986"/>
      <c r="DO14" s="986"/>
      <c r="DP14" s="987"/>
      <c r="DQ14" s="985" t="s">
        <v>547</v>
      </c>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t="s">
        <v>562</v>
      </c>
      <c r="BT15" s="1011"/>
      <c r="BU15" s="1011"/>
      <c r="BV15" s="1011"/>
      <c r="BW15" s="1011"/>
      <c r="BX15" s="1011"/>
      <c r="BY15" s="1011"/>
      <c r="BZ15" s="1011"/>
      <c r="CA15" s="1011"/>
      <c r="CB15" s="1011"/>
      <c r="CC15" s="1011"/>
      <c r="CD15" s="1011"/>
      <c r="CE15" s="1011"/>
      <c r="CF15" s="1011"/>
      <c r="CG15" s="1012"/>
      <c r="CH15" s="985">
        <v>-2</v>
      </c>
      <c r="CI15" s="986"/>
      <c r="CJ15" s="986"/>
      <c r="CK15" s="986"/>
      <c r="CL15" s="987"/>
      <c r="CM15" s="985">
        <v>47</v>
      </c>
      <c r="CN15" s="986"/>
      <c r="CO15" s="986"/>
      <c r="CP15" s="986"/>
      <c r="CQ15" s="987"/>
      <c r="CR15" s="985">
        <v>12</v>
      </c>
      <c r="CS15" s="986"/>
      <c r="CT15" s="986"/>
      <c r="CU15" s="986"/>
      <c r="CV15" s="987"/>
      <c r="CW15" s="985" t="s">
        <v>546</v>
      </c>
      <c r="CX15" s="986"/>
      <c r="CY15" s="986"/>
      <c r="CZ15" s="986"/>
      <c r="DA15" s="987"/>
      <c r="DB15" s="985" t="s">
        <v>546</v>
      </c>
      <c r="DC15" s="986"/>
      <c r="DD15" s="986"/>
      <c r="DE15" s="986"/>
      <c r="DF15" s="987"/>
      <c r="DG15" s="985" t="s">
        <v>547</v>
      </c>
      <c r="DH15" s="986"/>
      <c r="DI15" s="986"/>
      <c r="DJ15" s="986"/>
      <c r="DK15" s="987"/>
      <c r="DL15" s="985" t="s">
        <v>547</v>
      </c>
      <c r="DM15" s="986"/>
      <c r="DN15" s="986"/>
      <c r="DO15" s="986"/>
      <c r="DP15" s="987"/>
      <c r="DQ15" s="985" t="s">
        <v>546</v>
      </c>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t="s">
        <v>563</v>
      </c>
      <c r="BT16" s="1011"/>
      <c r="BU16" s="1011"/>
      <c r="BV16" s="1011"/>
      <c r="BW16" s="1011"/>
      <c r="BX16" s="1011"/>
      <c r="BY16" s="1011"/>
      <c r="BZ16" s="1011"/>
      <c r="CA16" s="1011"/>
      <c r="CB16" s="1011"/>
      <c r="CC16" s="1011"/>
      <c r="CD16" s="1011"/>
      <c r="CE16" s="1011"/>
      <c r="CF16" s="1011"/>
      <c r="CG16" s="1012"/>
      <c r="CH16" s="985">
        <v>-26</v>
      </c>
      <c r="CI16" s="986"/>
      <c r="CJ16" s="986"/>
      <c r="CK16" s="986"/>
      <c r="CL16" s="987"/>
      <c r="CM16" s="985">
        <v>-15</v>
      </c>
      <c r="CN16" s="986"/>
      <c r="CO16" s="986"/>
      <c r="CP16" s="986"/>
      <c r="CQ16" s="987"/>
      <c r="CR16" s="985">
        <v>10</v>
      </c>
      <c r="CS16" s="986"/>
      <c r="CT16" s="986"/>
      <c r="CU16" s="986"/>
      <c r="CV16" s="987"/>
      <c r="CW16" s="985">
        <v>4</v>
      </c>
      <c r="CX16" s="986"/>
      <c r="CY16" s="986"/>
      <c r="CZ16" s="986"/>
      <c r="DA16" s="987"/>
      <c r="DB16" s="985">
        <v>27</v>
      </c>
      <c r="DC16" s="986"/>
      <c r="DD16" s="986"/>
      <c r="DE16" s="986"/>
      <c r="DF16" s="987"/>
      <c r="DG16" s="985" t="s">
        <v>546</v>
      </c>
      <c r="DH16" s="986"/>
      <c r="DI16" s="986"/>
      <c r="DJ16" s="986"/>
      <c r="DK16" s="987"/>
      <c r="DL16" s="985" t="s">
        <v>547</v>
      </c>
      <c r="DM16" s="986"/>
      <c r="DN16" s="986"/>
      <c r="DO16" s="986"/>
      <c r="DP16" s="987"/>
      <c r="DQ16" s="985" t="s">
        <v>547</v>
      </c>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t="s">
        <v>564</v>
      </c>
      <c r="BT17" s="1011"/>
      <c r="BU17" s="1011"/>
      <c r="BV17" s="1011"/>
      <c r="BW17" s="1011"/>
      <c r="BX17" s="1011"/>
      <c r="BY17" s="1011"/>
      <c r="BZ17" s="1011"/>
      <c r="CA17" s="1011"/>
      <c r="CB17" s="1011"/>
      <c r="CC17" s="1011"/>
      <c r="CD17" s="1011"/>
      <c r="CE17" s="1011"/>
      <c r="CF17" s="1011"/>
      <c r="CG17" s="1012"/>
      <c r="CH17" s="985">
        <v>-1</v>
      </c>
      <c r="CI17" s="986"/>
      <c r="CJ17" s="986"/>
      <c r="CK17" s="986"/>
      <c r="CL17" s="987"/>
      <c r="CM17" s="985">
        <v>44</v>
      </c>
      <c r="CN17" s="986"/>
      <c r="CO17" s="986"/>
      <c r="CP17" s="986"/>
      <c r="CQ17" s="987"/>
      <c r="CR17" s="985">
        <v>20</v>
      </c>
      <c r="CS17" s="986"/>
      <c r="CT17" s="986"/>
      <c r="CU17" s="986"/>
      <c r="CV17" s="987"/>
      <c r="CW17" s="985">
        <v>11</v>
      </c>
      <c r="CX17" s="986"/>
      <c r="CY17" s="986"/>
      <c r="CZ17" s="986"/>
      <c r="DA17" s="987"/>
      <c r="DB17" s="985" t="s">
        <v>547</v>
      </c>
      <c r="DC17" s="986"/>
      <c r="DD17" s="986"/>
      <c r="DE17" s="986"/>
      <c r="DF17" s="987"/>
      <c r="DG17" s="985" t="s">
        <v>547</v>
      </c>
      <c r="DH17" s="986"/>
      <c r="DI17" s="986"/>
      <c r="DJ17" s="986"/>
      <c r="DK17" s="987"/>
      <c r="DL17" s="985" t="s">
        <v>546</v>
      </c>
      <c r="DM17" s="986"/>
      <c r="DN17" s="986"/>
      <c r="DO17" s="986"/>
      <c r="DP17" s="987"/>
      <c r="DQ17" s="985" t="s">
        <v>546</v>
      </c>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107693</v>
      </c>
      <c r="R23" s="1065"/>
      <c r="S23" s="1065"/>
      <c r="T23" s="1065"/>
      <c r="U23" s="1065"/>
      <c r="V23" s="1065">
        <v>106044</v>
      </c>
      <c r="W23" s="1065"/>
      <c r="X23" s="1065"/>
      <c r="Y23" s="1065"/>
      <c r="Z23" s="1065"/>
      <c r="AA23" s="1065">
        <v>1649</v>
      </c>
      <c r="AB23" s="1065"/>
      <c r="AC23" s="1065"/>
      <c r="AD23" s="1065"/>
      <c r="AE23" s="1066"/>
      <c r="AF23" s="1067">
        <v>1437</v>
      </c>
      <c r="AG23" s="1065"/>
      <c r="AH23" s="1065"/>
      <c r="AI23" s="1065"/>
      <c r="AJ23" s="1068"/>
      <c r="AK23" s="1069"/>
      <c r="AL23" s="1070"/>
      <c r="AM23" s="1070"/>
      <c r="AN23" s="1070"/>
      <c r="AO23" s="1070"/>
      <c r="AP23" s="1065">
        <v>130470</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345</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380</v>
      </c>
      <c r="C28" s="1047"/>
      <c r="D28" s="1047"/>
      <c r="E28" s="1047"/>
      <c r="F28" s="1047"/>
      <c r="G28" s="1047"/>
      <c r="H28" s="1047"/>
      <c r="I28" s="1047"/>
      <c r="J28" s="1047"/>
      <c r="K28" s="1047"/>
      <c r="L28" s="1047"/>
      <c r="M28" s="1047"/>
      <c r="N28" s="1047"/>
      <c r="O28" s="1047"/>
      <c r="P28" s="1048"/>
      <c r="Q28" s="1049">
        <v>27935</v>
      </c>
      <c r="R28" s="1050"/>
      <c r="S28" s="1050"/>
      <c r="T28" s="1050"/>
      <c r="U28" s="1050"/>
      <c r="V28" s="1050">
        <v>26937</v>
      </c>
      <c r="W28" s="1050"/>
      <c r="X28" s="1050"/>
      <c r="Y28" s="1050"/>
      <c r="Z28" s="1050"/>
      <c r="AA28" s="1050">
        <v>998</v>
      </c>
      <c r="AB28" s="1050"/>
      <c r="AC28" s="1050"/>
      <c r="AD28" s="1050"/>
      <c r="AE28" s="1051"/>
      <c r="AF28" s="1052">
        <v>998</v>
      </c>
      <c r="AG28" s="1050"/>
      <c r="AH28" s="1050"/>
      <c r="AI28" s="1050"/>
      <c r="AJ28" s="1053"/>
      <c r="AK28" s="1054">
        <v>1655</v>
      </c>
      <c r="AL28" s="1042"/>
      <c r="AM28" s="1042"/>
      <c r="AN28" s="1042"/>
      <c r="AO28" s="1042"/>
      <c r="AP28" s="1042" t="s">
        <v>547</v>
      </c>
      <c r="AQ28" s="1042"/>
      <c r="AR28" s="1042"/>
      <c r="AS28" s="1042"/>
      <c r="AT28" s="1042"/>
      <c r="AU28" s="1042" t="s">
        <v>547</v>
      </c>
      <c r="AV28" s="1042"/>
      <c r="AW28" s="1042"/>
      <c r="AX28" s="1042"/>
      <c r="AY28" s="1042"/>
      <c r="AZ28" s="1043" t="s">
        <v>549</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381</v>
      </c>
      <c r="C29" s="1034"/>
      <c r="D29" s="1034"/>
      <c r="E29" s="1034"/>
      <c r="F29" s="1034"/>
      <c r="G29" s="1034"/>
      <c r="H29" s="1034"/>
      <c r="I29" s="1034"/>
      <c r="J29" s="1034"/>
      <c r="K29" s="1034"/>
      <c r="L29" s="1034"/>
      <c r="M29" s="1034"/>
      <c r="N29" s="1034"/>
      <c r="O29" s="1034"/>
      <c r="P29" s="1035"/>
      <c r="Q29" s="1039">
        <v>35</v>
      </c>
      <c r="R29" s="1040"/>
      <c r="S29" s="1040"/>
      <c r="T29" s="1040"/>
      <c r="U29" s="1040"/>
      <c r="V29" s="1040">
        <v>35</v>
      </c>
      <c r="W29" s="1040"/>
      <c r="X29" s="1040"/>
      <c r="Y29" s="1040"/>
      <c r="Z29" s="1040"/>
      <c r="AA29" s="1040" t="s">
        <v>544</v>
      </c>
      <c r="AB29" s="1040"/>
      <c r="AC29" s="1040"/>
      <c r="AD29" s="1040"/>
      <c r="AE29" s="1041"/>
      <c r="AF29" s="1015" t="s">
        <v>110</v>
      </c>
      <c r="AG29" s="1016"/>
      <c r="AH29" s="1016"/>
      <c r="AI29" s="1016"/>
      <c r="AJ29" s="1017"/>
      <c r="AK29" s="976">
        <v>28</v>
      </c>
      <c r="AL29" s="967"/>
      <c r="AM29" s="967"/>
      <c r="AN29" s="967"/>
      <c r="AO29" s="967"/>
      <c r="AP29" s="967">
        <v>380</v>
      </c>
      <c r="AQ29" s="967"/>
      <c r="AR29" s="967"/>
      <c r="AS29" s="967"/>
      <c r="AT29" s="967"/>
      <c r="AU29" s="967">
        <v>308</v>
      </c>
      <c r="AV29" s="967"/>
      <c r="AW29" s="967"/>
      <c r="AX29" s="967"/>
      <c r="AY29" s="967"/>
      <c r="AZ29" s="1038" t="s">
        <v>547</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382</v>
      </c>
      <c r="C30" s="1034"/>
      <c r="D30" s="1034"/>
      <c r="E30" s="1034"/>
      <c r="F30" s="1034"/>
      <c r="G30" s="1034"/>
      <c r="H30" s="1034"/>
      <c r="I30" s="1034"/>
      <c r="J30" s="1034"/>
      <c r="K30" s="1034"/>
      <c r="L30" s="1034"/>
      <c r="M30" s="1034"/>
      <c r="N30" s="1034"/>
      <c r="O30" s="1034"/>
      <c r="P30" s="1035"/>
      <c r="Q30" s="1039">
        <v>3357</v>
      </c>
      <c r="R30" s="1040"/>
      <c r="S30" s="1040"/>
      <c r="T30" s="1040"/>
      <c r="U30" s="1040"/>
      <c r="V30" s="1040">
        <v>3233</v>
      </c>
      <c r="W30" s="1040"/>
      <c r="X30" s="1040"/>
      <c r="Y30" s="1040"/>
      <c r="Z30" s="1040"/>
      <c r="AA30" s="1040">
        <v>124</v>
      </c>
      <c r="AB30" s="1040"/>
      <c r="AC30" s="1040"/>
      <c r="AD30" s="1040"/>
      <c r="AE30" s="1041"/>
      <c r="AF30" s="1015">
        <v>124</v>
      </c>
      <c r="AG30" s="1016"/>
      <c r="AH30" s="1016"/>
      <c r="AI30" s="1016"/>
      <c r="AJ30" s="1017"/>
      <c r="AK30" s="976">
        <v>712</v>
      </c>
      <c r="AL30" s="967"/>
      <c r="AM30" s="967"/>
      <c r="AN30" s="967"/>
      <c r="AO30" s="967"/>
      <c r="AP30" s="967" t="s">
        <v>547</v>
      </c>
      <c r="AQ30" s="967"/>
      <c r="AR30" s="967"/>
      <c r="AS30" s="967"/>
      <c r="AT30" s="967"/>
      <c r="AU30" s="967" t="s">
        <v>547</v>
      </c>
      <c r="AV30" s="967"/>
      <c r="AW30" s="967"/>
      <c r="AX30" s="967"/>
      <c r="AY30" s="967"/>
      <c r="AZ30" s="1038" t="s">
        <v>547</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383</v>
      </c>
      <c r="C31" s="1034"/>
      <c r="D31" s="1034"/>
      <c r="E31" s="1034"/>
      <c r="F31" s="1034"/>
      <c r="G31" s="1034"/>
      <c r="H31" s="1034"/>
      <c r="I31" s="1034"/>
      <c r="J31" s="1034"/>
      <c r="K31" s="1034"/>
      <c r="L31" s="1034"/>
      <c r="M31" s="1034"/>
      <c r="N31" s="1034"/>
      <c r="O31" s="1034"/>
      <c r="P31" s="1035"/>
      <c r="Q31" s="1039">
        <v>21580</v>
      </c>
      <c r="R31" s="1040"/>
      <c r="S31" s="1040"/>
      <c r="T31" s="1040"/>
      <c r="U31" s="1040"/>
      <c r="V31" s="1040">
        <v>21169</v>
      </c>
      <c r="W31" s="1040"/>
      <c r="X31" s="1040"/>
      <c r="Y31" s="1040"/>
      <c r="Z31" s="1040"/>
      <c r="AA31" s="1040">
        <v>411</v>
      </c>
      <c r="AB31" s="1040"/>
      <c r="AC31" s="1040"/>
      <c r="AD31" s="1040"/>
      <c r="AE31" s="1041"/>
      <c r="AF31" s="1015">
        <v>411</v>
      </c>
      <c r="AG31" s="1016"/>
      <c r="AH31" s="1016"/>
      <c r="AI31" s="1016"/>
      <c r="AJ31" s="1017"/>
      <c r="AK31" s="976">
        <v>3058</v>
      </c>
      <c r="AL31" s="967"/>
      <c r="AM31" s="967"/>
      <c r="AN31" s="967"/>
      <c r="AO31" s="967"/>
      <c r="AP31" s="967" t="s">
        <v>547</v>
      </c>
      <c r="AQ31" s="967"/>
      <c r="AR31" s="967"/>
      <c r="AS31" s="967"/>
      <c r="AT31" s="967"/>
      <c r="AU31" s="967" t="s">
        <v>547</v>
      </c>
      <c r="AV31" s="967"/>
      <c r="AW31" s="967"/>
      <c r="AX31" s="967"/>
      <c r="AY31" s="967"/>
      <c r="AZ31" s="1038" t="s">
        <v>550</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384</v>
      </c>
      <c r="C32" s="1034"/>
      <c r="D32" s="1034"/>
      <c r="E32" s="1034"/>
      <c r="F32" s="1034"/>
      <c r="G32" s="1034"/>
      <c r="H32" s="1034"/>
      <c r="I32" s="1034"/>
      <c r="J32" s="1034"/>
      <c r="K32" s="1034"/>
      <c r="L32" s="1034"/>
      <c r="M32" s="1034"/>
      <c r="N32" s="1034"/>
      <c r="O32" s="1034"/>
      <c r="P32" s="1035"/>
      <c r="Q32" s="1039">
        <v>50</v>
      </c>
      <c r="R32" s="1040"/>
      <c r="S32" s="1040"/>
      <c r="T32" s="1040"/>
      <c r="U32" s="1040"/>
      <c r="V32" s="1040">
        <v>50</v>
      </c>
      <c r="W32" s="1040"/>
      <c r="X32" s="1040"/>
      <c r="Y32" s="1040"/>
      <c r="Z32" s="1040"/>
      <c r="AA32" s="1040" t="s">
        <v>544</v>
      </c>
      <c r="AB32" s="1040"/>
      <c r="AC32" s="1040"/>
      <c r="AD32" s="1040"/>
      <c r="AE32" s="1041"/>
      <c r="AF32" s="1015" t="s">
        <v>110</v>
      </c>
      <c r="AG32" s="1016"/>
      <c r="AH32" s="1016"/>
      <c r="AI32" s="1016"/>
      <c r="AJ32" s="1017"/>
      <c r="AK32" s="976">
        <v>32</v>
      </c>
      <c r="AL32" s="967"/>
      <c r="AM32" s="967"/>
      <c r="AN32" s="967"/>
      <c r="AO32" s="967"/>
      <c r="AP32" s="967">
        <v>549</v>
      </c>
      <c r="AQ32" s="967"/>
      <c r="AR32" s="967"/>
      <c r="AS32" s="967"/>
      <c r="AT32" s="967"/>
      <c r="AU32" s="967">
        <v>405</v>
      </c>
      <c r="AV32" s="967"/>
      <c r="AW32" s="967"/>
      <c r="AX32" s="967"/>
      <c r="AY32" s="967"/>
      <c r="AZ32" s="1038" t="s">
        <v>550</v>
      </c>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385</v>
      </c>
      <c r="C33" s="1034"/>
      <c r="D33" s="1034"/>
      <c r="E33" s="1034"/>
      <c r="F33" s="1034"/>
      <c r="G33" s="1034"/>
      <c r="H33" s="1034"/>
      <c r="I33" s="1034"/>
      <c r="J33" s="1034"/>
      <c r="K33" s="1034"/>
      <c r="L33" s="1034"/>
      <c r="M33" s="1034"/>
      <c r="N33" s="1034"/>
      <c r="O33" s="1034"/>
      <c r="P33" s="1035"/>
      <c r="Q33" s="1039">
        <v>254</v>
      </c>
      <c r="R33" s="1040"/>
      <c r="S33" s="1040"/>
      <c r="T33" s="1040"/>
      <c r="U33" s="1040"/>
      <c r="V33" s="1040">
        <v>254</v>
      </c>
      <c r="W33" s="1040"/>
      <c r="X33" s="1040"/>
      <c r="Y33" s="1040"/>
      <c r="Z33" s="1040"/>
      <c r="AA33" s="1040" t="s">
        <v>545</v>
      </c>
      <c r="AB33" s="1040"/>
      <c r="AC33" s="1040"/>
      <c r="AD33" s="1040"/>
      <c r="AE33" s="1041"/>
      <c r="AF33" s="1015" t="s">
        <v>110</v>
      </c>
      <c r="AG33" s="1016"/>
      <c r="AH33" s="1016"/>
      <c r="AI33" s="1016"/>
      <c r="AJ33" s="1017"/>
      <c r="AK33" s="976">
        <v>77</v>
      </c>
      <c r="AL33" s="967"/>
      <c r="AM33" s="967"/>
      <c r="AN33" s="967"/>
      <c r="AO33" s="967"/>
      <c r="AP33" s="967">
        <v>186</v>
      </c>
      <c r="AQ33" s="967"/>
      <c r="AR33" s="967"/>
      <c r="AS33" s="967"/>
      <c r="AT33" s="967"/>
      <c r="AU33" s="967">
        <v>56</v>
      </c>
      <c r="AV33" s="967"/>
      <c r="AW33" s="967"/>
      <c r="AX33" s="967"/>
      <c r="AY33" s="967"/>
      <c r="AZ33" s="1038" t="s">
        <v>550</v>
      </c>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386</v>
      </c>
      <c r="C34" s="1034"/>
      <c r="D34" s="1034"/>
      <c r="E34" s="1034"/>
      <c r="F34" s="1034"/>
      <c r="G34" s="1034"/>
      <c r="H34" s="1034"/>
      <c r="I34" s="1034"/>
      <c r="J34" s="1034"/>
      <c r="K34" s="1034"/>
      <c r="L34" s="1034"/>
      <c r="M34" s="1034"/>
      <c r="N34" s="1034"/>
      <c r="O34" s="1034"/>
      <c r="P34" s="1035"/>
      <c r="Q34" s="1039">
        <v>800</v>
      </c>
      <c r="R34" s="1040"/>
      <c r="S34" s="1040"/>
      <c r="T34" s="1040"/>
      <c r="U34" s="1040"/>
      <c r="V34" s="1040">
        <v>800</v>
      </c>
      <c r="W34" s="1040"/>
      <c r="X34" s="1040"/>
      <c r="Y34" s="1040"/>
      <c r="Z34" s="1040"/>
      <c r="AA34" s="1040">
        <v>0</v>
      </c>
      <c r="AB34" s="1040"/>
      <c r="AC34" s="1040"/>
      <c r="AD34" s="1040"/>
      <c r="AE34" s="1041"/>
      <c r="AF34" s="1015">
        <v>201</v>
      </c>
      <c r="AG34" s="1016"/>
      <c r="AH34" s="1016"/>
      <c r="AI34" s="1016"/>
      <c r="AJ34" s="1017"/>
      <c r="AK34" s="976">
        <v>234</v>
      </c>
      <c r="AL34" s="967"/>
      <c r="AM34" s="967"/>
      <c r="AN34" s="967"/>
      <c r="AO34" s="967"/>
      <c r="AP34" s="967">
        <v>276</v>
      </c>
      <c r="AQ34" s="967"/>
      <c r="AR34" s="967"/>
      <c r="AS34" s="967"/>
      <c r="AT34" s="967"/>
      <c r="AU34" s="967">
        <v>186</v>
      </c>
      <c r="AV34" s="967"/>
      <c r="AW34" s="967"/>
      <c r="AX34" s="967"/>
      <c r="AY34" s="967"/>
      <c r="AZ34" s="1038" t="s">
        <v>550</v>
      </c>
      <c r="BA34" s="1038"/>
      <c r="BB34" s="1038"/>
      <c r="BC34" s="1038"/>
      <c r="BD34" s="1038"/>
      <c r="BE34" s="1028" t="s">
        <v>387</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388</v>
      </c>
      <c r="C35" s="1034"/>
      <c r="D35" s="1034"/>
      <c r="E35" s="1034"/>
      <c r="F35" s="1034"/>
      <c r="G35" s="1034"/>
      <c r="H35" s="1034"/>
      <c r="I35" s="1034"/>
      <c r="J35" s="1034"/>
      <c r="K35" s="1034"/>
      <c r="L35" s="1034"/>
      <c r="M35" s="1034"/>
      <c r="N35" s="1034"/>
      <c r="O35" s="1034"/>
      <c r="P35" s="1035"/>
      <c r="Q35" s="1039">
        <v>5466</v>
      </c>
      <c r="R35" s="1040"/>
      <c r="S35" s="1040"/>
      <c r="T35" s="1040"/>
      <c r="U35" s="1040"/>
      <c r="V35" s="1040">
        <v>5840</v>
      </c>
      <c r="W35" s="1040"/>
      <c r="X35" s="1040"/>
      <c r="Y35" s="1040"/>
      <c r="Z35" s="1040"/>
      <c r="AA35" s="1040">
        <v>-373</v>
      </c>
      <c r="AB35" s="1040"/>
      <c r="AC35" s="1040"/>
      <c r="AD35" s="1040"/>
      <c r="AE35" s="1041"/>
      <c r="AF35" s="1015">
        <v>1307</v>
      </c>
      <c r="AG35" s="1016"/>
      <c r="AH35" s="1016"/>
      <c r="AI35" s="1016"/>
      <c r="AJ35" s="1017"/>
      <c r="AK35" s="976">
        <v>142</v>
      </c>
      <c r="AL35" s="967"/>
      <c r="AM35" s="967"/>
      <c r="AN35" s="967"/>
      <c r="AO35" s="967"/>
      <c r="AP35" s="967">
        <v>17703</v>
      </c>
      <c r="AQ35" s="967"/>
      <c r="AR35" s="967"/>
      <c r="AS35" s="967"/>
      <c r="AT35" s="967"/>
      <c r="AU35" s="967">
        <v>1186</v>
      </c>
      <c r="AV35" s="967"/>
      <c r="AW35" s="967"/>
      <c r="AX35" s="967"/>
      <c r="AY35" s="967"/>
      <c r="AZ35" s="1038" t="s">
        <v>550</v>
      </c>
      <c r="BA35" s="1038"/>
      <c r="BB35" s="1038"/>
      <c r="BC35" s="1038"/>
      <c r="BD35" s="1038"/>
      <c r="BE35" s="1028" t="s">
        <v>387</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389</v>
      </c>
      <c r="C36" s="1034"/>
      <c r="D36" s="1034"/>
      <c r="E36" s="1034"/>
      <c r="F36" s="1034"/>
      <c r="G36" s="1034"/>
      <c r="H36" s="1034"/>
      <c r="I36" s="1034"/>
      <c r="J36" s="1034"/>
      <c r="K36" s="1034"/>
      <c r="L36" s="1034"/>
      <c r="M36" s="1034"/>
      <c r="N36" s="1034"/>
      <c r="O36" s="1034"/>
      <c r="P36" s="1035"/>
      <c r="Q36" s="1039">
        <v>609</v>
      </c>
      <c r="R36" s="1040"/>
      <c r="S36" s="1040"/>
      <c r="T36" s="1040"/>
      <c r="U36" s="1040"/>
      <c r="V36" s="1040">
        <v>516</v>
      </c>
      <c r="W36" s="1040"/>
      <c r="X36" s="1040"/>
      <c r="Y36" s="1040"/>
      <c r="Z36" s="1040"/>
      <c r="AA36" s="1040">
        <v>93</v>
      </c>
      <c r="AB36" s="1040"/>
      <c r="AC36" s="1040"/>
      <c r="AD36" s="1040"/>
      <c r="AE36" s="1041"/>
      <c r="AF36" s="1015">
        <v>1214</v>
      </c>
      <c r="AG36" s="1016"/>
      <c r="AH36" s="1016"/>
      <c r="AI36" s="1016"/>
      <c r="AJ36" s="1017"/>
      <c r="AK36" s="976">
        <v>1</v>
      </c>
      <c r="AL36" s="967"/>
      <c r="AM36" s="967"/>
      <c r="AN36" s="967"/>
      <c r="AO36" s="967"/>
      <c r="AP36" s="967">
        <v>1137</v>
      </c>
      <c r="AQ36" s="967"/>
      <c r="AR36" s="967"/>
      <c r="AS36" s="967"/>
      <c r="AT36" s="967"/>
      <c r="AU36" s="967">
        <v>3</v>
      </c>
      <c r="AV36" s="967"/>
      <c r="AW36" s="967"/>
      <c r="AX36" s="967"/>
      <c r="AY36" s="967"/>
      <c r="AZ36" s="1038" t="s">
        <v>547</v>
      </c>
      <c r="BA36" s="1038"/>
      <c r="BB36" s="1038"/>
      <c r="BC36" s="1038"/>
      <c r="BD36" s="1038"/>
      <c r="BE36" s="1028" t="s">
        <v>387</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390</v>
      </c>
      <c r="C37" s="1034"/>
      <c r="D37" s="1034"/>
      <c r="E37" s="1034"/>
      <c r="F37" s="1034"/>
      <c r="G37" s="1034"/>
      <c r="H37" s="1034"/>
      <c r="I37" s="1034"/>
      <c r="J37" s="1034"/>
      <c r="K37" s="1034"/>
      <c r="L37" s="1034"/>
      <c r="M37" s="1034"/>
      <c r="N37" s="1034"/>
      <c r="O37" s="1034"/>
      <c r="P37" s="1035"/>
      <c r="Q37" s="1039">
        <v>7180</v>
      </c>
      <c r="R37" s="1040"/>
      <c r="S37" s="1040"/>
      <c r="T37" s="1040"/>
      <c r="U37" s="1040"/>
      <c r="V37" s="1040">
        <v>7060</v>
      </c>
      <c r="W37" s="1040"/>
      <c r="X37" s="1040"/>
      <c r="Y37" s="1040"/>
      <c r="Z37" s="1040"/>
      <c r="AA37" s="1040">
        <v>121</v>
      </c>
      <c r="AB37" s="1040"/>
      <c r="AC37" s="1040"/>
      <c r="AD37" s="1040"/>
      <c r="AE37" s="1041"/>
      <c r="AF37" s="1015">
        <v>1038</v>
      </c>
      <c r="AG37" s="1016"/>
      <c r="AH37" s="1016"/>
      <c r="AI37" s="1016"/>
      <c r="AJ37" s="1017"/>
      <c r="AK37" s="976">
        <v>2177</v>
      </c>
      <c r="AL37" s="967"/>
      <c r="AM37" s="967"/>
      <c r="AN37" s="967"/>
      <c r="AO37" s="967"/>
      <c r="AP37" s="967">
        <v>46747</v>
      </c>
      <c r="AQ37" s="967"/>
      <c r="AR37" s="967"/>
      <c r="AS37" s="967"/>
      <c r="AT37" s="967"/>
      <c r="AU37" s="967">
        <v>22205</v>
      </c>
      <c r="AV37" s="967"/>
      <c r="AW37" s="967"/>
      <c r="AX37" s="967"/>
      <c r="AY37" s="967"/>
      <c r="AZ37" s="1038" t="s">
        <v>550</v>
      </c>
      <c r="BA37" s="1038"/>
      <c r="BB37" s="1038"/>
      <c r="BC37" s="1038"/>
      <c r="BD37" s="1038"/>
      <c r="BE37" s="1028" t="s">
        <v>387</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t="s">
        <v>391</v>
      </c>
      <c r="C38" s="1034"/>
      <c r="D38" s="1034"/>
      <c r="E38" s="1034"/>
      <c r="F38" s="1034"/>
      <c r="G38" s="1034"/>
      <c r="H38" s="1034"/>
      <c r="I38" s="1034"/>
      <c r="J38" s="1034"/>
      <c r="K38" s="1034"/>
      <c r="L38" s="1034"/>
      <c r="M38" s="1034"/>
      <c r="N38" s="1034"/>
      <c r="O38" s="1034"/>
      <c r="P38" s="1035"/>
      <c r="Q38" s="1039">
        <v>318</v>
      </c>
      <c r="R38" s="1040"/>
      <c r="S38" s="1040"/>
      <c r="T38" s="1040"/>
      <c r="U38" s="1040"/>
      <c r="V38" s="1040">
        <v>318</v>
      </c>
      <c r="W38" s="1040"/>
      <c r="X38" s="1040"/>
      <c r="Y38" s="1040"/>
      <c r="Z38" s="1040"/>
      <c r="AA38" s="1040" t="s">
        <v>547</v>
      </c>
      <c r="AB38" s="1040"/>
      <c r="AC38" s="1040"/>
      <c r="AD38" s="1040"/>
      <c r="AE38" s="1041"/>
      <c r="AF38" s="1015" t="s">
        <v>110</v>
      </c>
      <c r="AG38" s="1016"/>
      <c r="AH38" s="1016"/>
      <c r="AI38" s="1016"/>
      <c r="AJ38" s="1017"/>
      <c r="AK38" s="976">
        <v>225</v>
      </c>
      <c r="AL38" s="967"/>
      <c r="AM38" s="967"/>
      <c r="AN38" s="967"/>
      <c r="AO38" s="967"/>
      <c r="AP38" s="967">
        <v>2989</v>
      </c>
      <c r="AQ38" s="967"/>
      <c r="AR38" s="967"/>
      <c r="AS38" s="967"/>
      <c r="AT38" s="967"/>
      <c r="AU38" s="967">
        <v>2989</v>
      </c>
      <c r="AV38" s="967"/>
      <c r="AW38" s="967"/>
      <c r="AX38" s="967"/>
      <c r="AY38" s="967"/>
      <c r="AZ38" s="1038" t="s">
        <v>550</v>
      </c>
      <c r="BA38" s="1038"/>
      <c r="BB38" s="1038"/>
      <c r="BC38" s="1038"/>
      <c r="BD38" s="1038"/>
      <c r="BE38" s="1028" t="s">
        <v>392</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t="s">
        <v>393</v>
      </c>
      <c r="C39" s="1034"/>
      <c r="D39" s="1034"/>
      <c r="E39" s="1034"/>
      <c r="F39" s="1034"/>
      <c r="G39" s="1034"/>
      <c r="H39" s="1034"/>
      <c r="I39" s="1034"/>
      <c r="J39" s="1034"/>
      <c r="K39" s="1034"/>
      <c r="L39" s="1034"/>
      <c r="M39" s="1034"/>
      <c r="N39" s="1034"/>
      <c r="O39" s="1034"/>
      <c r="P39" s="1035"/>
      <c r="Q39" s="1039">
        <v>95</v>
      </c>
      <c r="R39" s="1040"/>
      <c r="S39" s="1040"/>
      <c r="T39" s="1040"/>
      <c r="U39" s="1040"/>
      <c r="V39" s="1040">
        <v>95</v>
      </c>
      <c r="W39" s="1040"/>
      <c r="X39" s="1040"/>
      <c r="Y39" s="1040"/>
      <c r="Z39" s="1040"/>
      <c r="AA39" s="1040" t="s">
        <v>546</v>
      </c>
      <c r="AB39" s="1040"/>
      <c r="AC39" s="1040"/>
      <c r="AD39" s="1040"/>
      <c r="AE39" s="1041"/>
      <c r="AF39" s="1015" t="s">
        <v>110</v>
      </c>
      <c r="AG39" s="1016"/>
      <c r="AH39" s="1016"/>
      <c r="AI39" s="1016"/>
      <c r="AJ39" s="1017"/>
      <c r="AK39" s="976">
        <v>11</v>
      </c>
      <c r="AL39" s="967"/>
      <c r="AM39" s="967"/>
      <c r="AN39" s="967"/>
      <c r="AO39" s="967"/>
      <c r="AP39" s="967">
        <v>152</v>
      </c>
      <c r="AQ39" s="967"/>
      <c r="AR39" s="967"/>
      <c r="AS39" s="967"/>
      <c r="AT39" s="967"/>
      <c r="AU39" s="967">
        <v>51</v>
      </c>
      <c r="AV39" s="967"/>
      <c r="AW39" s="967"/>
      <c r="AX39" s="967"/>
      <c r="AY39" s="967"/>
      <c r="AZ39" s="1038" t="s">
        <v>547</v>
      </c>
      <c r="BA39" s="1038"/>
      <c r="BB39" s="1038"/>
      <c r="BC39" s="1038"/>
      <c r="BD39" s="1038"/>
      <c r="BE39" s="1028" t="s">
        <v>392</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t="s">
        <v>394</v>
      </c>
      <c r="C40" s="1034"/>
      <c r="D40" s="1034"/>
      <c r="E40" s="1034"/>
      <c r="F40" s="1034"/>
      <c r="G40" s="1034"/>
      <c r="H40" s="1034"/>
      <c r="I40" s="1034"/>
      <c r="J40" s="1034"/>
      <c r="K40" s="1034"/>
      <c r="L40" s="1034"/>
      <c r="M40" s="1034"/>
      <c r="N40" s="1034"/>
      <c r="O40" s="1034"/>
      <c r="P40" s="1035"/>
      <c r="Q40" s="1039">
        <v>31</v>
      </c>
      <c r="R40" s="1040"/>
      <c r="S40" s="1040"/>
      <c r="T40" s="1040"/>
      <c r="U40" s="1040"/>
      <c r="V40" s="1040">
        <v>31</v>
      </c>
      <c r="W40" s="1040"/>
      <c r="X40" s="1040"/>
      <c r="Y40" s="1040"/>
      <c r="Z40" s="1040"/>
      <c r="AA40" s="1040" t="s">
        <v>547</v>
      </c>
      <c r="AB40" s="1040"/>
      <c r="AC40" s="1040"/>
      <c r="AD40" s="1040"/>
      <c r="AE40" s="1041"/>
      <c r="AF40" s="1015" t="s">
        <v>110</v>
      </c>
      <c r="AG40" s="1016"/>
      <c r="AH40" s="1016"/>
      <c r="AI40" s="1016"/>
      <c r="AJ40" s="1017"/>
      <c r="AK40" s="976">
        <v>31</v>
      </c>
      <c r="AL40" s="967"/>
      <c r="AM40" s="967"/>
      <c r="AN40" s="967"/>
      <c r="AO40" s="967"/>
      <c r="AP40" s="967" t="s">
        <v>548</v>
      </c>
      <c r="AQ40" s="967"/>
      <c r="AR40" s="967"/>
      <c r="AS40" s="967"/>
      <c r="AT40" s="967"/>
      <c r="AU40" s="967" t="s">
        <v>546</v>
      </c>
      <c r="AV40" s="967"/>
      <c r="AW40" s="967"/>
      <c r="AX40" s="967"/>
      <c r="AY40" s="967"/>
      <c r="AZ40" s="1038" t="s">
        <v>547</v>
      </c>
      <c r="BA40" s="1038"/>
      <c r="BB40" s="1038"/>
      <c r="BC40" s="1038"/>
      <c r="BD40" s="1038"/>
      <c r="BE40" s="1028" t="s">
        <v>392</v>
      </c>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t="s">
        <v>395</v>
      </c>
      <c r="C41" s="1034"/>
      <c r="D41" s="1034"/>
      <c r="E41" s="1034"/>
      <c r="F41" s="1034"/>
      <c r="G41" s="1034"/>
      <c r="H41" s="1034"/>
      <c r="I41" s="1034"/>
      <c r="J41" s="1034"/>
      <c r="K41" s="1034"/>
      <c r="L41" s="1034"/>
      <c r="M41" s="1034"/>
      <c r="N41" s="1034"/>
      <c r="O41" s="1034"/>
      <c r="P41" s="1035"/>
      <c r="Q41" s="1039">
        <v>797</v>
      </c>
      <c r="R41" s="1040"/>
      <c r="S41" s="1040"/>
      <c r="T41" s="1040"/>
      <c r="U41" s="1040"/>
      <c r="V41" s="1040">
        <v>797</v>
      </c>
      <c r="W41" s="1040"/>
      <c r="X41" s="1040"/>
      <c r="Y41" s="1040"/>
      <c r="Z41" s="1040"/>
      <c r="AA41" s="1040" t="s">
        <v>567</v>
      </c>
      <c r="AB41" s="1040"/>
      <c r="AC41" s="1040"/>
      <c r="AD41" s="1040"/>
      <c r="AE41" s="1041"/>
      <c r="AF41" s="1015" t="s">
        <v>110</v>
      </c>
      <c r="AG41" s="1016"/>
      <c r="AH41" s="1016"/>
      <c r="AI41" s="1016"/>
      <c r="AJ41" s="1017"/>
      <c r="AK41" s="976">
        <v>21</v>
      </c>
      <c r="AL41" s="967"/>
      <c r="AM41" s="967"/>
      <c r="AN41" s="967"/>
      <c r="AO41" s="967"/>
      <c r="AP41" s="967">
        <v>5936</v>
      </c>
      <c r="AQ41" s="967"/>
      <c r="AR41" s="967"/>
      <c r="AS41" s="967"/>
      <c r="AT41" s="967"/>
      <c r="AU41" s="967">
        <v>95</v>
      </c>
      <c r="AV41" s="967"/>
      <c r="AW41" s="967"/>
      <c r="AX41" s="967"/>
      <c r="AY41" s="967"/>
      <c r="AZ41" s="1038" t="s">
        <v>547</v>
      </c>
      <c r="BA41" s="1038"/>
      <c r="BB41" s="1038"/>
      <c r="BC41" s="1038"/>
      <c r="BD41" s="1038"/>
      <c r="BE41" s="1028" t="s">
        <v>392</v>
      </c>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t="s">
        <v>396</v>
      </c>
      <c r="C42" s="1034"/>
      <c r="D42" s="1034"/>
      <c r="E42" s="1034"/>
      <c r="F42" s="1034"/>
      <c r="G42" s="1034"/>
      <c r="H42" s="1034"/>
      <c r="I42" s="1034"/>
      <c r="J42" s="1034"/>
      <c r="K42" s="1034"/>
      <c r="L42" s="1034"/>
      <c r="M42" s="1034"/>
      <c r="N42" s="1034"/>
      <c r="O42" s="1034"/>
      <c r="P42" s="1035"/>
      <c r="Q42" s="1039">
        <v>103</v>
      </c>
      <c r="R42" s="1040"/>
      <c r="S42" s="1040"/>
      <c r="T42" s="1040"/>
      <c r="U42" s="1040"/>
      <c r="V42" s="1040">
        <v>62</v>
      </c>
      <c r="W42" s="1040"/>
      <c r="X42" s="1040"/>
      <c r="Y42" s="1040"/>
      <c r="Z42" s="1040"/>
      <c r="AA42" s="1040">
        <v>40</v>
      </c>
      <c r="AB42" s="1040"/>
      <c r="AC42" s="1040"/>
      <c r="AD42" s="1040"/>
      <c r="AE42" s="1041"/>
      <c r="AF42" s="1015" t="s">
        <v>110</v>
      </c>
      <c r="AG42" s="1016"/>
      <c r="AH42" s="1016"/>
      <c r="AI42" s="1016"/>
      <c r="AJ42" s="1017"/>
      <c r="AK42" s="976">
        <v>8</v>
      </c>
      <c r="AL42" s="967"/>
      <c r="AM42" s="967"/>
      <c r="AN42" s="967"/>
      <c r="AO42" s="967"/>
      <c r="AP42" s="967">
        <v>2611</v>
      </c>
      <c r="AQ42" s="967"/>
      <c r="AR42" s="967"/>
      <c r="AS42" s="967"/>
      <c r="AT42" s="967"/>
      <c r="AU42" s="967">
        <v>138</v>
      </c>
      <c r="AV42" s="967"/>
      <c r="AW42" s="967"/>
      <c r="AX42" s="967"/>
      <c r="AY42" s="967"/>
      <c r="AZ42" s="1038" t="s">
        <v>550</v>
      </c>
      <c r="BA42" s="1038"/>
      <c r="BB42" s="1038"/>
      <c r="BC42" s="1038"/>
      <c r="BD42" s="1038"/>
      <c r="BE42" s="1028" t="s">
        <v>392</v>
      </c>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t="s">
        <v>397</v>
      </c>
      <c r="C43" s="1034"/>
      <c r="D43" s="1034"/>
      <c r="E43" s="1034"/>
      <c r="F43" s="1034"/>
      <c r="G43" s="1034"/>
      <c r="H43" s="1034"/>
      <c r="I43" s="1034"/>
      <c r="J43" s="1034"/>
      <c r="K43" s="1034"/>
      <c r="L43" s="1034"/>
      <c r="M43" s="1034"/>
      <c r="N43" s="1034"/>
      <c r="O43" s="1034"/>
      <c r="P43" s="1035"/>
      <c r="Q43" s="1039">
        <v>1118</v>
      </c>
      <c r="R43" s="1040"/>
      <c r="S43" s="1040"/>
      <c r="T43" s="1040"/>
      <c r="U43" s="1040"/>
      <c r="V43" s="1040">
        <v>1114</v>
      </c>
      <c r="W43" s="1040"/>
      <c r="X43" s="1040"/>
      <c r="Y43" s="1040"/>
      <c r="Z43" s="1040"/>
      <c r="AA43" s="1040">
        <v>4</v>
      </c>
      <c r="AB43" s="1040"/>
      <c r="AC43" s="1040"/>
      <c r="AD43" s="1040"/>
      <c r="AE43" s="1041"/>
      <c r="AF43" s="1015" t="s">
        <v>110</v>
      </c>
      <c r="AG43" s="1016"/>
      <c r="AH43" s="1016"/>
      <c r="AI43" s="1016"/>
      <c r="AJ43" s="1017"/>
      <c r="AK43" s="976">
        <v>500</v>
      </c>
      <c r="AL43" s="967"/>
      <c r="AM43" s="967"/>
      <c r="AN43" s="967"/>
      <c r="AO43" s="967"/>
      <c r="AP43" s="967">
        <v>19220</v>
      </c>
      <c r="AQ43" s="967"/>
      <c r="AR43" s="967"/>
      <c r="AS43" s="967"/>
      <c r="AT43" s="967"/>
      <c r="AU43" s="967">
        <v>8624</v>
      </c>
      <c r="AV43" s="967"/>
      <c r="AW43" s="967"/>
      <c r="AX43" s="967"/>
      <c r="AY43" s="967"/>
      <c r="AZ43" s="1038" t="s">
        <v>547</v>
      </c>
      <c r="BA43" s="1038"/>
      <c r="BB43" s="1038"/>
      <c r="BC43" s="1038"/>
      <c r="BD43" s="1038"/>
      <c r="BE43" s="1028" t="s">
        <v>392</v>
      </c>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398</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399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5293</v>
      </c>
      <c r="AG63" s="955"/>
      <c r="AH63" s="955"/>
      <c r="AI63" s="955"/>
      <c r="AJ63" s="1026"/>
      <c r="AK63" s="1027"/>
      <c r="AL63" s="959"/>
      <c r="AM63" s="959"/>
      <c r="AN63" s="959"/>
      <c r="AO63" s="959"/>
      <c r="AP63" s="955">
        <v>97886</v>
      </c>
      <c r="AQ63" s="955"/>
      <c r="AR63" s="955"/>
      <c r="AS63" s="955"/>
      <c r="AT63" s="955"/>
      <c r="AU63" s="955">
        <v>36248</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400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401</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402</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551</v>
      </c>
      <c r="C68" s="982"/>
      <c r="D68" s="982"/>
      <c r="E68" s="982"/>
      <c r="F68" s="982"/>
      <c r="G68" s="982"/>
      <c r="H68" s="982"/>
      <c r="I68" s="982"/>
      <c r="J68" s="982"/>
      <c r="K68" s="982"/>
      <c r="L68" s="982"/>
      <c r="M68" s="982"/>
      <c r="N68" s="982"/>
      <c r="O68" s="982"/>
      <c r="P68" s="983"/>
      <c r="Q68" s="984">
        <v>951</v>
      </c>
      <c r="R68" s="978"/>
      <c r="S68" s="978"/>
      <c r="T68" s="978"/>
      <c r="U68" s="978"/>
      <c r="V68" s="978">
        <v>951</v>
      </c>
      <c r="W68" s="978"/>
      <c r="X68" s="978"/>
      <c r="Y68" s="978"/>
      <c r="Z68" s="978"/>
      <c r="AA68" s="978">
        <v>0</v>
      </c>
      <c r="AB68" s="978"/>
      <c r="AC68" s="978"/>
      <c r="AD68" s="978"/>
      <c r="AE68" s="978"/>
      <c r="AF68" s="978">
        <v>0</v>
      </c>
      <c r="AG68" s="978"/>
      <c r="AH68" s="978"/>
      <c r="AI68" s="978"/>
      <c r="AJ68" s="978"/>
      <c r="AK68" s="978">
        <v>36</v>
      </c>
      <c r="AL68" s="978"/>
      <c r="AM68" s="978"/>
      <c r="AN68" s="978"/>
      <c r="AO68" s="978"/>
      <c r="AP68" s="978" t="s">
        <v>547</v>
      </c>
      <c r="AQ68" s="978"/>
      <c r="AR68" s="978"/>
      <c r="AS68" s="978"/>
      <c r="AT68" s="978"/>
      <c r="AU68" s="978" t="s">
        <v>547</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552</v>
      </c>
      <c r="C69" s="971"/>
      <c r="D69" s="971"/>
      <c r="E69" s="971"/>
      <c r="F69" s="971"/>
      <c r="G69" s="971"/>
      <c r="H69" s="971"/>
      <c r="I69" s="971"/>
      <c r="J69" s="971"/>
      <c r="K69" s="971"/>
      <c r="L69" s="971"/>
      <c r="M69" s="971"/>
      <c r="N69" s="971"/>
      <c r="O69" s="971"/>
      <c r="P69" s="972"/>
      <c r="Q69" s="973">
        <v>375539</v>
      </c>
      <c r="R69" s="967"/>
      <c r="S69" s="967"/>
      <c r="T69" s="967"/>
      <c r="U69" s="967"/>
      <c r="V69" s="967">
        <v>374021</v>
      </c>
      <c r="W69" s="967"/>
      <c r="X69" s="967"/>
      <c r="Y69" s="967"/>
      <c r="Z69" s="967"/>
      <c r="AA69" s="967">
        <v>1517</v>
      </c>
      <c r="AB69" s="967"/>
      <c r="AC69" s="967"/>
      <c r="AD69" s="967"/>
      <c r="AE69" s="967"/>
      <c r="AF69" s="967">
        <v>1517</v>
      </c>
      <c r="AG69" s="967"/>
      <c r="AH69" s="967"/>
      <c r="AI69" s="967"/>
      <c r="AJ69" s="967"/>
      <c r="AK69" s="967">
        <v>2628</v>
      </c>
      <c r="AL69" s="967"/>
      <c r="AM69" s="967"/>
      <c r="AN69" s="967"/>
      <c r="AO69" s="967"/>
      <c r="AP69" s="967" t="s">
        <v>547</v>
      </c>
      <c r="AQ69" s="967"/>
      <c r="AR69" s="967"/>
      <c r="AS69" s="967"/>
      <c r="AT69" s="967"/>
      <c r="AU69" s="967" t="s">
        <v>547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c r="C70" s="971"/>
      <c r="D70" s="971"/>
      <c r="E70" s="971"/>
      <c r="F70" s="971"/>
      <c r="G70" s="971"/>
      <c r="H70" s="971"/>
      <c r="I70" s="971"/>
      <c r="J70" s="971"/>
      <c r="K70" s="971"/>
      <c r="L70" s="971"/>
      <c r="M70" s="971"/>
      <c r="N70" s="971"/>
      <c r="O70" s="971"/>
      <c r="P70" s="972"/>
      <c r="Q70" s="973"/>
      <c r="R70" s="967"/>
      <c r="S70" s="967"/>
      <c r="T70" s="967"/>
      <c r="U70" s="967"/>
      <c r="V70" s="967"/>
      <c r="W70" s="967"/>
      <c r="X70" s="967"/>
      <c r="Y70" s="967"/>
      <c r="Z70" s="967"/>
      <c r="AA70" s="967"/>
      <c r="AB70" s="967"/>
      <c r="AC70" s="967"/>
      <c r="AD70" s="967"/>
      <c r="AE70" s="967"/>
      <c r="AF70" s="967"/>
      <c r="AG70" s="967"/>
      <c r="AH70" s="967"/>
      <c r="AI70" s="967"/>
      <c r="AJ70" s="967"/>
      <c r="AK70" s="967"/>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403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1518</v>
      </c>
      <c r="AG88" s="955"/>
      <c r="AH88" s="955"/>
      <c r="AI88" s="955"/>
      <c r="AJ88" s="955"/>
      <c r="AK88" s="959"/>
      <c r="AL88" s="959"/>
      <c r="AM88" s="959"/>
      <c r="AN88" s="959"/>
      <c r="AO88" s="959"/>
      <c r="AP88" s="955" t="s">
        <v>547</v>
      </c>
      <c r="AQ88" s="955"/>
      <c r="AR88" s="955"/>
      <c r="AS88" s="955"/>
      <c r="AT88" s="955"/>
      <c r="AU88" s="955" t="s">
        <v>547</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404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664</v>
      </c>
      <c r="CS102" s="947"/>
      <c r="CT102" s="947"/>
      <c r="CU102" s="947"/>
      <c r="CV102" s="948"/>
      <c r="CW102" s="946">
        <v>109</v>
      </c>
      <c r="CX102" s="947"/>
      <c r="CY102" s="947"/>
      <c r="CZ102" s="947"/>
      <c r="DA102" s="948"/>
      <c r="DB102" s="946">
        <v>27</v>
      </c>
      <c r="DC102" s="947"/>
      <c r="DD102" s="947"/>
      <c r="DE102" s="947"/>
      <c r="DF102" s="948"/>
      <c r="DG102" s="946">
        <v>4417</v>
      </c>
      <c r="DH102" s="947"/>
      <c r="DI102" s="947"/>
      <c r="DJ102" s="947"/>
      <c r="DK102" s="948"/>
      <c r="DL102" s="946" t="s">
        <v>546</v>
      </c>
      <c r="DM102" s="947"/>
      <c r="DN102" s="947"/>
      <c r="DO102" s="947"/>
      <c r="DP102" s="948"/>
      <c r="DQ102" s="946">
        <v>717</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410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411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412</v>
      </c>
      <c r="AB109" s="888"/>
      <c r="AC109" s="888"/>
      <c r="AD109" s="888"/>
      <c r="AE109" s="889"/>
      <c r="AF109" s="890" t="s">
        <v>285</v>
      </c>
      <c r="AG109" s="888"/>
      <c r="AH109" s="888"/>
      <c r="AI109" s="888"/>
      <c r="AJ109" s="889"/>
      <c r="AK109" s="890" t="s">
        <v>284</v>
      </c>
      <c r="AL109" s="888"/>
      <c r="AM109" s="888"/>
      <c r="AN109" s="888"/>
      <c r="AO109" s="889"/>
      <c r="AP109" s="890" t="s">
        <v>413</v>
      </c>
      <c r="AQ109" s="888"/>
      <c r="AR109" s="888"/>
      <c r="AS109" s="888"/>
      <c r="AT109" s="919"/>
      <c r="AU109" s="887" t="s">
        <v>411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412</v>
      </c>
      <c r="BR109" s="888"/>
      <c r="BS109" s="888"/>
      <c r="BT109" s="888"/>
      <c r="BU109" s="889"/>
      <c r="BV109" s="890" t="s">
        <v>285</v>
      </c>
      <c r="BW109" s="888"/>
      <c r="BX109" s="888"/>
      <c r="BY109" s="888"/>
      <c r="BZ109" s="889"/>
      <c r="CA109" s="890" t="s">
        <v>284</v>
      </c>
      <c r="CB109" s="888"/>
      <c r="CC109" s="888"/>
      <c r="CD109" s="888"/>
      <c r="CE109" s="889"/>
      <c r="CF109" s="928" t="s">
        <v>413</v>
      </c>
      <c r="CG109" s="928"/>
      <c r="CH109" s="928"/>
      <c r="CI109" s="928"/>
      <c r="CJ109" s="928"/>
      <c r="CK109" s="890" t="s">
        <v>414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412</v>
      </c>
      <c r="DH109" s="888"/>
      <c r="DI109" s="888"/>
      <c r="DJ109" s="888"/>
      <c r="DK109" s="889"/>
      <c r="DL109" s="890" t="s">
        <v>285</v>
      </c>
      <c r="DM109" s="888"/>
      <c r="DN109" s="888"/>
      <c r="DO109" s="888"/>
      <c r="DP109" s="889"/>
      <c r="DQ109" s="890" t="s">
        <v>284</v>
      </c>
      <c r="DR109" s="888"/>
      <c r="DS109" s="888"/>
      <c r="DT109" s="888"/>
      <c r="DU109" s="889"/>
      <c r="DV109" s="890" t="s">
        <v>413</v>
      </c>
      <c r="DW109" s="888"/>
      <c r="DX109" s="888"/>
      <c r="DY109" s="888"/>
      <c r="DZ109" s="919"/>
    </row>
    <row r="110" spans="1:131" s="197" customFormat="1" ht="26.25" customHeight="1" x14ac:dyDescent="0.15">
      <c r="A110" s="757" t="s">
        <v>415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15298889</v>
      </c>
      <c r="AB110" s="873"/>
      <c r="AC110" s="873"/>
      <c r="AD110" s="873"/>
      <c r="AE110" s="874"/>
      <c r="AF110" s="875">
        <v>15264128</v>
      </c>
      <c r="AG110" s="873"/>
      <c r="AH110" s="873"/>
      <c r="AI110" s="873"/>
      <c r="AJ110" s="874"/>
      <c r="AK110" s="875">
        <v>15177450</v>
      </c>
      <c r="AL110" s="873"/>
      <c r="AM110" s="873"/>
      <c r="AN110" s="873"/>
      <c r="AO110" s="874"/>
      <c r="AP110" s="876">
        <v>31.9</v>
      </c>
      <c r="AQ110" s="877"/>
      <c r="AR110" s="877"/>
      <c r="AS110" s="877"/>
      <c r="AT110" s="878"/>
      <c r="AU110" s="920" t="s">
        <v>60</v>
      </c>
      <c r="AV110" s="921"/>
      <c r="AW110" s="921"/>
      <c r="AX110" s="921"/>
      <c r="AY110" s="922"/>
      <c r="AZ110" s="816" t="s">
        <v>416</v>
      </c>
      <c r="BA110" s="758"/>
      <c r="BB110" s="758"/>
      <c r="BC110" s="758"/>
      <c r="BD110" s="758"/>
      <c r="BE110" s="758"/>
      <c r="BF110" s="758"/>
      <c r="BG110" s="758"/>
      <c r="BH110" s="758"/>
      <c r="BI110" s="758"/>
      <c r="BJ110" s="758"/>
      <c r="BK110" s="758"/>
      <c r="BL110" s="758"/>
      <c r="BM110" s="758"/>
      <c r="BN110" s="758"/>
      <c r="BO110" s="758"/>
      <c r="BP110" s="759"/>
      <c r="BQ110" s="799">
        <v>134883040</v>
      </c>
      <c r="BR110" s="800"/>
      <c r="BS110" s="800"/>
      <c r="BT110" s="800"/>
      <c r="BU110" s="800"/>
      <c r="BV110" s="800">
        <v>129975925</v>
      </c>
      <c r="BW110" s="800"/>
      <c r="BX110" s="800"/>
      <c r="BY110" s="800"/>
      <c r="BZ110" s="800"/>
      <c r="CA110" s="800">
        <v>130469525</v>
      </c>
      <c r="CB110" s="800"/>
      <c r="CC110" s="800"/>
      <c r="CD110" s="800"/>
      <c r="CE110" s="800"/>
      <c r="CF110" s="861">
        <v>274.39999999999998</v>
      </c>
      <c r="CG110" s="862"/>
      <c r="CH110" s="862"/>
      <c r="CI110" s="862"/>
      <c r="CJ110" s="862"/>
      <c r="CK110" s="916" t="s">
        <v>417</v>
      </c>
      <c r="CL110" s="864"/>
      <c r="CM110" s="869" t="s">
        <v>418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v>1154152</v>
      </c>
      <c r="DH110" s="800"/>
      <c r="DI110" s="800"/>
      <c r="DJ110" s="800"/>
      <c r="DK110" s="800"/>
      <c r="DL110" s="800">
        <v>1060627</v>
      </c>
      <c r="DM110" s="800"/>
      <c r="DN110" s="800"/>
      <c r="DO110" s="800"/>
      <c r="DP110" s="800"/>
      <c r="DQ110" s="800">
        <v>963904</v>
      </c>
      <c r="DR110" s="800"/>
      <c r="DS110" s="800"/>
      <c r="DT110" s="800"/>
      <c r="DU110" s="800"/>
      <c r="DV110" s="801">
        <v>2</v>
      </c>
      <c r="DW110" s="801"/>
      <c r="DX110" s="801"/>
      <c r="DY110" s="801"/>
      <c r="DZ110" s="802"/>
    </row>
    <row r="111" spans="1:131" s="197" customFormat="1" ht="26.25" customHeight="1" x14ac:dyDescent="0.15">
      <c r="A111" s="778" t="s">
        <v>419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420</v>
      </c>
      <c r="BA111" s="768"/>
      <c r="BB111" s="768"/>
      <c r="BC111" s="768"/>
      <c r="BD111" s="768"/>
      <c r="BE111" s="768"/>
      <c r="BF111" s="768"/>
      <c r="BG111" s="768"/>
      <c r="BH111" s="768"/>
      <c r="BI111" s="768"/>
      <c r="BJ111" s="768"/>
      <c r="BK111" s="768"/>
      <c r="BL111" s="768"/>
      <c r="BM111" s="768"/>
      <c r="BN111" s="768"/>
      <c r="BO111" s="768"/>
      <c r="BP111" s="769"/>
      <c r="BQ111" s="770">
        <v>7070955</v>
      </c>
      <c r="BR111" s="771"/>
      <c r="BS111" s="771"/>
      <c r="BT111" s="771"/>
      <c r="BU111" s="771"/>
      <c r="BV111" s="771">
        <v>5985020</v>
      </c>
      <c r="BW111" s="771"/>
      <c r="BX111" s="771"/>
      <c r="BY111" s="771"/>
      <c r="BZ111" s="771"/>
      <c r="CA111" s="771">
        <v>4894156</v>
      </c>
      <c r="CB111" s="771"/>
      <c r="CC111" s="771"/>
      <c r="CD111" s="771"/>
      <c r="CE111" s="771"/>
      <c r="CF111" s="848">
        <v>10.3</v>
      </c>
      <c r="CG111" s="849"/>
      <c r="CH111" s="849"/>
      <c r="CI111" s="849"/>
      <c r="CJ111" s="849"/>
      <c r="CK111" s="917"/>
      <c r="CL111" s="866"/>
      <c r="CM111" s="803" t="s">
        <v>421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x14ac:dyDescent="0.15">
      <c r="A112" s="902" t="s">
        <v>422</v>
      </c>
      <c r="B112" s="903"/>
      <c r="C112" s="768" t="s">
        <v>423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424</v>
      </c>
      <c r="BA112" s="768"/>
      <c r="BB112" s="768"/>
      <c r="BC112" s="768"/>
      <c r="BD112" s="768"/>
      <c r="BE112" s="768"/>
      <c r="BF112" s="768"/>
      <c r="BG112" s="768"/>
      <c r="BH112" s="768"/>
      <c r="BI112" s="768"/>
      <c r="BJ112" s="768"/>
      <c r="BK112" s="768"/>
      <c r="BL112" s="768"/>
      <c r="BM112" s="768"/>
      <c r="BN112" s="768"/>
      <c r="BO112" s="768"/>
      <c r="BP112" s="769"/>
      <c r="BQ112" s="770">
        <v>38621103</v>
      </c>
      <c r="BR112" s="771"/>
      <c r="BS112" s="771"/>
      <c r="BT112" s="771"/>
      <c r="BU112" s="771"/>
      <c r="BV112" s="771">
        <v>37643058</v>
      </c>
      <c r="BW112" s="771"/>
      <c r="BX112" s="771"/>
      <c r="BY112" s="771"/>
      <c r="BZ112" s="771"/>
      <c r="CA112" s="771">
        <v>36247897</v>
      </c>
      <c r="CB112" s="771"/>
      <c r="CC112" s="771"/>
      <c r="CD112" s="771"/>
      <c r="CE112" s="771"/>
      <c r="CF112" s="848">
        <v>76.2</v>
      </c>
      <c r="CG112" s="849"/>
      <c r="CH112" s="849"/>
      <c r="CI112" s="849"/>
      <c r="CJ112" s="849"/>
      <c r="CK112" s="917"/>
      <c r="CL112" s="866"/>
      <c r="CM112" s="803" t="s">
        <v>425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x14ac:dyDescent="0.15">
      <c r="A113" s="904"/>
      <c r="B113" s="905"/>
      <c r="C113" s="768" t="s">
        <v>426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2301914</v>
      </c>
      <c r="AB113" s="909"/>
      <c r="AC113" s="909"/>
      <c r="AD113" s="909"/>
      <c r="AE113" s="910"/>
      <c r="AF113" s="911">
        <v>2298139</v>
      </c>
      <c r="AG113" s="909"/>
      <c r="AH113" s="909"/>
      <c r="AI113" s="909"/>
      <c r="AJ113" s="910"/>
      <c r="AK113" s="911">
        <v>2213261</v>
      </c>
      <c r="AL113" s="909"/>
      <c r="AM113" s="909"/>
      <c r="AN113" s="909"/>
      <c r="AO113" s="910"/>
      <c r="AP113" s="912">
        <v>4.7</v>
      </c>
      <c r="AQ113" s="913"/>
      <c r="AR113" s="913"/>
      <c r="AS113" s="913"/>
      <c r="AT113" s="914"/>
      <c r="AU113" s="923"/>
      <c r="AV113" s="924"/>
      <c r="AW113" s="924"/>
      <c r="AX113" s="924"/>
      <c r="AY113" s="925"/>
      <c r="AZ113" s="767" t="s">
        <v>427</v>
      </c>
      <c r="BA113" s="768"/>
      <c r="BB113" s="768"/>
      <c r="BC113" s="768"/>
      <c r="BD113" s="768"/>
      <c r="BE113" s="768"/>
      <c r="BF113" s="768"/>
      <c r="BG113" s="768"/>
      <c r="BH113" s="768"/>
      <c r="BI113" s="768"/>
      <c r="BJ113" s="768"/>
      <c r="BK113" s="768"/>
      <c r="BL113" s="768"/>
      <c r="BM113" s="768"/>
      <c r="BN113" s="768"/>
      <c r="BO113" s="768"/>
      <c r="BP113" s="769"/>
      <c r="BQ113" s="770" t="s">
        <v>110</v>
      </c>
      <c r="BR113" s="771"/>
      <c r="BS113" s="771"/>
      <c r="BT113" s="771"/>
      <c r="BU113" s="771"/>
      <c r="BV113" s="771" t="s">
        <v>110</v>
      </c>
      <c r="BW113" s="771"/>
      <c r="BX113" s="771"/>
      <c r="BY113" s="771"/>
      <c r="BZ113" s="771"/>
      <c r="CA113" s="771" t="s">
        <v>110</v>
      </c>
      <c r="CB113" s="771"/>
      <c r="CC113" s="771"/>
      <c r="CD113" s="771"/>
      <c r="CE113" s="771"/>
      <c r="CF113" s="848" t="s">
        <v>110</v>
      </c>
      <c r="CG113" s="849"/>
      <c r="CH113" s="849"/>
      <c r="CI113" s="849"/>
      <c r="CJ113" s="849"/>
      <c r="CK113" s="917"/>
      <c r="CL113" s="866"/>
      <c r="CM113" s="803" t="s">
        <v>428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x14ac:dyDescent="0.15">
      <c r="A114" s="904"/>
      <c r="B114" s="905"/>
      <c r="C114" s="768" t="s">
        <v>429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110</v>
      </c>
      <c r="AB114" s="784"/>
      <c r="AC114" s="784"/>
      <c r="AD114" s="784"/>
      <c r="AE114" s="785"/>
      <c r="AF114" s="786" t="s">
        <v>110</v>
      </c>
      <c r="AG114" s="784"/>
      <c r="AH114" s="784"/>
      <c r="AI114" s="784"/>
      <c r="AJ114" s="785"/>
      <c r="AK114" s="786" t="s">
        <v>110</v>
      </c>
      <c r="AL114" s="784"/>
      <c r="AM114" s="784"/>
      <c r="AN114" s="784"/>
      <c r="AO114" s="785"/>
      <c r="AP114" s="754" t="s">
        <v>110</v>
      </c>
      <c r="AQ114" s="755"/>
      <c r="AR114" s="755"/>
      <c r="AS114" s="755"/>
      <c r="AT114" s="756"/>
      <c r="AU114" s="923"/>
      <c r="AV114" s="924"/>
      <c r="AW114" s="924"/>
      <c r="AX114" s="924"/>
      <c r="AY114" s="925"/>
      <c r="AZ114" s="767" t="s">
        <v>430</v>
      </c>
      <c r="BA114" s="768"/>
      <c r="BB114" s="768"/>
      <c r="BC114" s="768"/>
      <c r="BD114" s="768"/>
      <c r="BE114" s="768"/>
      <c r="BF114" s="768"/>
      <c r="BG114" s="768"/>
      <c r="BH114" s="768"/>
      <c r="BI114" s="768"/>
      <c r="BJ114" s="768"/>
      <c r="BK114" s="768"/>
      <c r="BL114" s="768"/>
      <c r="BM114" s="768"/>
      <c r="BN114" s="768"/>
      <c r="BO114" s="768"/>
      <c r="BP114" s="769"/>
      <c r="BQ114" s="770">
        <v>24998078</v>
      </c>
      <c r="BR114" s="771"/>
      <c r="BS114" s="771"/>
      <c r="BT114" s="771"/>
      <c r="BU114" s="771"/>
      <c r="BV114" s="771">
        <v>23851115</v>
      </c>
      <c r="BW114" s="771"/>
      <c r="BX114" s="771"/>
      <c r="BY114" s="771"/>
      <c r="BZ114" s="771"/>
      <c r="CA114" s="771">
        <v>21698240</v>
      </c>
      <c r="CB114" s="771"/>
      <c r="CC114" s="771"/>
      <c r="CD114" s="771"/>
      <c r="CE114" s="771"/>
      <c r="CF114" s="848">
        <v>45.6</v>
      </c>
      <c r="CG114" s="849"/>
      <c r="CH114" s="849"/>
      <c r="CI114" s="849"/>
      <c r="CJ114" s="849"/>
      <c r="CK114" s="917"/>
      <c r="CL114" s="866"/>
      <c r="CM114" s="803" t="s">
        <v>431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432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1129367</v>
      </c>
      <c r="AB115" s="909"/>
      <c r="AC115" s="909"/>
      <c r="AD115" s="909"/>
      <c r="AE115" s="910"/>
      <c r="AF115" s="911">
        <v>1129514</v>
      </c>
      <c r="AG115" s="909"/>
      <c r="AH115" s="909"/>
      <c r="AI115" s="909"/>
      <c r="AJ115" s="910"/>
      <c r="AK115" s="911">
        <v>1129666</v>
      </c>
      <c r="AL115" s="909"/>
      <c r="AM115" s="909"/>
      <c r="AN115" s="909"/>
      <c r="AO115" s="910"/>
      <c r="AP115" s="912">
        <v>2.4</v>
      </c>
      <c r="AQ115" s="913"/>
      <c r="AR115" s="913"/>
      <c r="AS115" s="913"/>
      <c r="AT115" s="914"/>
      <c r="AU115" s="923"/>
      <c r="AV115" s="924"/>
      <c r="AW115" s="924"/>
      <c r="AX115" s="924"/>
      <c r="AY115" s="925"/>
      <c r="AZ115" s="767" t="s">
        <v>433</v>
      </c>
      <c r="BA115" s="768"/>
      <c r="BB115" s="768"/>
      <c r="BC115" s="768"/>
      <c r="BD115" s="768"/>
      <c r="BE115" s="768"/>
      <c r="BF115" s="768"/>
      <c r="BG115" s="768"/>
      <c r="BH115" s="768"/>
      <c r="BI115" s="768"/>
      <c r="BJ115" s="768"/>
      <c r="BK115" s="768"/>
      <c r="BL115" s="768"/>
      <c r="BM115" s="768"/>
      <c r="BN115" s="768"/>
      <c r="BO115" s="768"/>
      <c r="BP115" s="769"/>
      <c r="BQ115" s="770">
        <v>744345</v>
      </c>
      <c r="BR115" s="771"/>
      <c r="BS115" s="771"/>
      <c r="BT115" s="771"/>
      <c r="BU115" s="771"/>
      <c r="BV115" s="771">
        <v>730584</v>
      </c>
      <c r="BW115" s="771"/>
      <c r="BX115" s="771"/>
      <c r="BY115" s="771"/>
      <c r="BZ115" s="771"/>
      <c r="CA115" s="771">
        <v>717297</v>
      </c>
      <c r="CB115" s="771"/>
      <c r="CC115" s="771"/>
      <c r="CD115" s="771"/>
      <c r="CE115" s="771"/>
      <c r="CF115" s="848">
        <v>1.5</v>
      </c>
      <c r="CG115" s="849"/>
      <c r="CH115" s="849"/>
      <c r="CI115" s="849"/>
      <c r="CJ115" s="849"/>
      <c r="CK115" s="917"/>
      <c r="CL115" s="866"/>
      <c r="CM115" s="767" t="s">
        <v>434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5916803</v>
      </c>
      <c r="DH115" s="784"/>
      <c r="DI115" s="784"/>
      <c r="DJ115" s="784"/>
      <c r="DK115" s="785"/>
      <c r="DL115" s="786">
        <v>4924393</v>
      </c>
      <c r="DM115" s="784"/>
      <c r="DN115" s="784"/>
      <c r="DO115" s="784"/>
      <c r="DP115" s="785"/>
      <c r="DQ115" s="786">
        <v>3930252</v>
      </c>
      <c r="DR115" s="784"/>
      <c r="DS115" s="784"/>
      <c r="DT115" s="784"/>
      <c r="DU115" s="785"/>
      <c r="DV115" s="754">
        <v>8.3000000000000007</v>
      </c>
      <c r="DW115" s="755"/>
      <c r="DX115" s="755"/>
      <c r="DY115" s="755"/>
      <c r="DZ115" s="756"/>
    </row>
    <row r="116" spans="1:130" s="197" customFormat="1" ht="26.25" customHeight="1" x14ac:dyDescent="0.15">
      <c r="A116" s="906"/>
      <c r="B116" s="907"/>
      <c r="C116" s="846" t="s">
        <v>435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7292</v>
      </c>
      <c r="AB116" s="784"/>
      <c r="AC116" s="784"/>
      <c r="AD116" s="784"/>
      <c r="AE116" s="785"/>
      <c r="AF116" s="786">
        <v>6947</v>
      </c>
      <c r="AG116" s="784"/>
      <c r="AH116" s="784"/>
      <c r="AI116" s="784"/>
      <c r="AJ116" s="785"/>
      <c r="AK116" s="786">
        <v>3072</v>
      </c>
      <c r="AL116" s="784"/>
      <c r="AM116" s="784"/>
      <c r="AN116" s="784"/>
      <c r="AO116" s="785"/>
      <c r="AP116" s="754">
        <v>0</v>
      </c>
      <c r="AQ116" s="755"/>
      <c r="AR116" s="755"/>
      <c r="AS116" s="755"/>
      <c r="AT116" s="756"/>
      <c r="AU116" s="923"/>
      <c r="AV116" s="924"/>
      <c r="AW116" s="924"/>
      <c r="AX116" s="924"/>
      <c r="AY116" s="925"/>
      <c r="AZ116" s="767" t="s">
        <v>436</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437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x14ac:dyDescent="0.15">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438</v>
      </c>
      <c r="Z117" s="889"/>
      <c r="AA117" s="894">
        <v>18737462</v>
      </c>
      <c r="AB117" s="895"/>
      <c r="AC117" s="895"/>
      <c r="AD117" s="895"/>
      <c r="AE117" s="896"/>
      <c r="AF117" s="898">
        <v>18698728</v>
      </c>
      <c r="AG117" s="895"/>
      <c r="AH117" s="895"/>
      <c r="AI117" s="895"/>
      <c r="AJ117" s="896"/>
      <c r="AK117" s="898">
        <v>18523449</v>
      </c>
      <c r="AL117" s="895"/>
      <c r="AM117" s="895"/>
      <c r="AN117" s="895"/>
      <c r="AO117" s="896"/>
      <c r="AP117" s="899"/>
      <c r="AQ117" s="900"/>
      <c r="AR117" s="900"/>
      <c r="AS117" s="900"/>
      <c r="AT117" s="901"/>
      <c r="AU117" s="923"/>
      <c r="AV117" s="924"/>
      <c r="AW117" s="924"/>
      <c r="AX117" s="924"/>
      <c r="AY117" s="925"/>
      <c r="AZ117" s="845" t="s">
        <v>439</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440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414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412</v>
      </c>
      <c r="AB118" s="888"/>
      <c r="AC118" s="888"/>
      <c r="AD118" s="888"/>
      <c r="AE118" s="889"/>
      <c r="AF118" s="890" t="s">
        <v>285</v>
      </c>
      <c r="AG118" s="888"/>
      <c r="AH118" s="888"/>
      <c r="AI118" s="888"/>
      <c r="AJ118" s="889"/>
      <c r="AK118" s="890" t="s">
        <v>284</v>
      </c>
      <c r="AL118" s="888"/>
      <c r="AM118" s="888"/>
      <c r="AN118" s="888"/>
      <c r="AO118" s="889"/>
      <c r="AP118" s="891" t="s">
        <v>413</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441</v>
      </c>
      <c r="BP118" s="838"/>
      <c r="BQ118" s="857">
        <v>206317521</v>
      </c>
      <c r="BR118" s="858"/>
      <c r="BS118" s="858"/>
      <c r="BT118" s="858"/>
      <c r="BU118" s="858"/>
      <c r="BV118" s="858">
        <v>198185702</v>
      </c>
      <c r="BW118" s="858"/>
      <c r="BX118" s="858"/>
      <c r="BY118" s="858"/>
      <c r="BZ118" s="858"/>
      <c r="CA118" s="858">
        <v>194027115</v>
      </c>
      <c r="CB118" s="858"/>
      <c r="CC118" s="858"/>
      <c r="CD118" s="858"/>
      <c r="CE118" s="858"/>
      <c r="CF118" s="743"/>
      <c r="CG118" s="744"/>
      <c r="CH118" s="744"/>
      <c r="CI118" s="744"/>
      <c r="CJ118" s="841"/>
      <c r="CK118" s="917"/>
      <c r="CL118" s="866"/>
      <c r="CM118" s="803" t="s">
        <v>442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x14ac:dyDescent="0.15">
      <c r="A119" s="863" t="s">
        <v>417</v>
      </c>
      <c r="B119" s="864"/>
      <c r="C119" s="869" t="s">
        <v>418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v>129367</v>
      </c>
      <c r="AB119" s="873"/>
      <c r="AC119" s="873"/>
      <c r="AD119" s="873"/>
      <c r="AE119" s="874"/>
      <c r="AF119" s="875">
        <v>129514</v>
      </c>
      <c r="AG119" s="873"/>
      <c r="AH119" s="873"/>
      <c r="AI119" s="873"/>
      <c r="AJ119" s="874"/>
      <c r="AK119" s="875">
        <v>129666</v>
      </c>
      <c r="AL119" s="873"/>
      <c r="AM119" s="873"/>
      <c r="AN119" s="873"/>
      <c r="AO119" s="874"/>
      <c r="AP119" s="876">
        <v>0.3</v>
      </c>
      <c r="AQ119" s="877"/>
      <c r="AR119" s="877"/>
      <c r="AS119" s="877"/>
      <c r="AT119" s="878"/>
      <c r="AU119" s="879" t="s">
        <v>443</v>
      </c>
      <c r="AV119" s="880"/>
      <c r="AW119" s="880"/>
      <c r="AX119" s="880"/>
      <c r="AY119" s="881"/>
      <c r="AZ119" s="816" t="s">
        <v>444</v>
      </c>
      <c r="BA119" s="758"/>
      <c r="BB119" s="758"/>
      <c r="BC119" s="758"/>
      <c r="BD119" s="758"/>
      <c r="BE119" s="758"/>
      <c r="BF119" s="758"/>
      <c r="BG119" s="758"/>
      <c r="BH119" s="758"/>
      <c r="BI119" s="758"/>
      <c r="BJ119" s="758"/>
      <c r="BK119" s="758"/>
      <c r="BL119" s="758"/>
      <c r="BM119" s="758"/>
      <c r="BN119" s="758"/>
      <c r="BO119" s="758"/>
      <c r="BP119" s="759"/>
      <c r="BQ119" s="799">
        <v>15089877</v>
      </c>
      <c r="BR119" s="800"/>
      <c r="BS119" s="800"/>
      <c r="BT119" s="800"/>
      <c r="BU119" s="800"/>
      <c r="BV119" s="800">
        <v>15831460</v>
      </c>
      <c r="BW119" s="800"/>
      <c r="BX119" s="800"/>
      <c r="BY119" s="800"/>
      <c r="BZ119" s="800"/>
      <c r="CA119" s="800">
        <v>15817186</v>
      </c>
      <c r="CB119" s="800"/>
      <c r="CC119" s="800"/>
      <c r="CD119" s="800"/>
      <c r="CE119" s="800"/>
      <c r="CF119" s="861">
        <v>33.299999999999997</v>
      </c>
      <c r="CG119" s="862"/>
      <c r="CH119" s="862"/>
      <c r="CI119" s="862"/>
      <c r="CJ119" s="862"/>
      <c r="CK119" s="918"/>
      <c r="CL119" s="868"/>
      <c r="CM119" s="825" t="s">
        <v>445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x14ac:dyDescent="0.15">
      <c r="A120" s="865"/>
      <c r="B120" s="866"/>
      <c r="C120" s="803" t="s">
        <v>421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446</v>
      </c>
      <c r="BA120" s="768"/>
      <c r="BB120" s="768"/>
      <c r="BC120" s="768"/>
      <c r="BD120" s="768"/>
      <c r="BE120" s="768"/>
      <c r="BF120" s="768"/>
      <c r="BG120" s="768"/>
      <c r="BH120" s="768"/>
      <c r="BI120" s="768"/>
      <c r="BJ120" s="768"/>
      <c r="BK120" s="768"/>
      <c r="BL120" s="768"/>
      <c r="BM120" s="768"/>
      <c r="BN120" s="768"/>
      <c r="BO120" s="768"/>
      <c r="BP120" s="769"/>
      <c r="BQ120" s="770">
        <v>23599001</v>
      </c>
      <c r="BR120" s="771"/>
      <c r="BS120" s="771"/>
      <c r="BT120" s="771"/>
      <c r="BU120" s="771"/>
      <c r="BV120" s="771">
        <v>22485512</v>
      </c>
      <c r="BW120" s="771"/>
      <c r="BX120" s="771"/>
      <c r="BY120" s="771"/>
      <c r="BZ120" s="771"/>
      <c r="CA120" s="771">
        <v>20978919</v>
      </c>
      <c r="CB120" s="771"/>
      <c r="CC120" s="771"/>
      <c r="CD120" s="771"/>
      <c r="CE120" s="771"/>
      <c r="CF120" s="848">
        <v>44.1</v>
      </c>
      <c r="CG120" s="849"/>
      <c r="CH120" s="849"/>
      <c r="CI120" s="849"/>
      <c r="CJ120" s="849"/>
      <c r="CK120" s="850" t="s">
        <v>447</v>
      </c>
      <c r="CL120" s="810"/>
      <c r="CM120" s="810"/>
      <c r="CN120" s="810"/>
      <c r="CO120" s="811"/>
      <c r="CP120" s="854" t="s">
        <v>390</v>
      </c>
      <c r="CQ120" s="855"/>
      <c r="CR120" s="855"/>
      <c r="CS120" s="855"/>
      <c r="CT120" s="855"/>
      <c r="CU120" s="855"/>
      <c r="CV120" s="855"/>
      <c r="CW120" s="855"/>
      <c r="CX120" s="855"/>
      <c r="CY120" s="855"/>
      <c r="CZ120" s="855"/>
      <c r="DA120" s="855"/>
      <c r="DB120" s="855"/>
      <c r="DC120" s="855"/>
      <c r="DD120" s="855"/>
      <c r="DE120" s="855"/>
      <c r="DF120" s="856"/>
      <c r="DG120" s="799">
        <v>23599834</v>
      </c>
      <c r="DH120" s="800"/>
      <c r="DI120" s="800"/>
      <c r="DJ120" s="800"/>
      <c r="DK120" s="800"/>
      <c r="DL120" s="800">
        <v>22848297</v>
      </c>
      <c r="DM120" s="800"/>
      <c r="DN120" s="800"/>
      <c r="DO120" s="800"/>
      <c r="DP120" s="800"/>
      <c r="DQ120" s="800">
        <v>22205036</v>
      </c>
      <c r="DR120" s="800"/>
      <c r="DS120" s="800"/>
      <c r="DT120" s="800"/>
      <c r="DU120" s="800"/>
      <c r="DV120" s="801">
        <v>46.7</v>
      </c>
      <c r="DW120" s="801"/>
      <c r="DX120" s="801"/>
      <c r="DY120" s="801"/>
      <c r="DZ120" s="802"/>
    </row>
    <row r="121" spans="1:130" s="197" customFormat="1" ht="26.25" customHeight="1" x14ac:dyDescent="0.15">
      <c r="A121" s="865"/>
      <c r="B121" s="866"/>
      <c r="C121" s="842" t="s">
        <v>448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449</v>
      </c>
      <c r="BA121" s="846"/>
      <c r="BB121" s="846"/>
      <c r="BC121" s="846"/>
      <c r="BD121" s="846"/>
      <c r="BE121" s="846"/>
      <c r="BF121" s="846"/>
      <c r="BG121" s="846"/>
      <c r="BH121" s="846"/>
      <c r="BI121" s="846"/>
      <c r="BJ121" s="846"/>
      <c r="BK121" s="846"/>
      <c r="BL121" s="846"/>
      <c r="BM121" s="846"/>
      <c r="BN121" s="846"/>
      <c r="BO121" s="846"/>
      <c r="BP121" s="847"/>
      <c r="BQ121" s="857">
        <v>106517024</v>
      </c>
      <c r="BR121" s="858"/>
      <c r="BS121" s="858"/>
      <c r="BT121" s="858"/>
      <c r="BU121" s="858"/>
      <c r="BV121" s="858">
        <v>105194052</v>
      </c>
      <c r="BW121" s="858"/>
      <c r="BX121" s="858"/>
      <c r="BY121" s="858"/>
      <c r="BZ121" s="858"/>
      <c r="CA121" s="858">
        <v>107116526</v>
      </c>
      <c r="CB121" s="858"/>
      <c r="CC121" s="858"/>
      <c r="CD121" s="858"/>
      <c r="CE121" s="858"/>
      <c r="CF121" s="859">
        <v>225.3</v>
      </c>
      <c r="CG121" s="860"/>
      <c r="CH121" s="860"/>
      <c r="CI121" s="860"/>
      <c r="CJ121" s="860"/>
      <c r="CK121" s="851"/>
      <c r="CL121" s="812"/>
      <c r="CM121" s="812"/>
      <c r="CN121" s="812"/>
      <c r="CO121" s="813"/>
      <c r="CP121" s="828" t="s">
        <v>397</v>
      </c>
      <c r="CQ121" s="829"/>
      <c r="CR121" s="829"/>
      <c r="CS121" s="829"/>
      <c r="CT121" s="829"/>
      <c r="CU121" s="829"/>
      <c r="CV121" s="829"/>
      <c r="CW121" s="829"/>
      <c r="CX121" s="829"/>
      <c r="CY121" s="829"/>
      <c r="CZ121" s="829"/>
      <c r="DA121" s="829"/>
      <c r="DB121" s="829"/>
      <c r="DC121" s="829"/>
      <c r="DD121" s="829"/>
      <c r="DE121" s="829"/>
      <c r="DF121" s="830"/>
      <c r="DG121" s="770">
        <v>9773586</v>
      </c>
      <c r="DH121" s="771"/>
      <c r="DI121" s="771"/>
      <c r="DJ121" s="771"/>
      <c r="DK121" s="771"/>
      <c r="DL121" s="771">
        <v>9316764</v>
      </c>
      <c r="DM121" s="771"/>
      <c r="DN121" s="771"/>
      <c r="DO121" s="771"/>
      <c r="DP121" s="771"/>
      <c r="DQ121" s="771">
        <v>8624474</v>
      </c>
      <c r="DR121" s="771"/>
      <c r="DS121" s="771"/>
      <c r="DT121" s="771"/>
      <c r="DU121" s="771"/>
      <c r="DV121" s="823">
        <v>18.100000000000001</v>
      </c>
      <c r="DW121" s="823"/>
      <c r="DX121" s="823"/>
      <c r="DY121" s="823"/>
      <c r="DZ121" s="824"/>
    </row>
    <row r="122" spans="1:130" s="197" customFormat="1" ht="26.25" customHeight="1" x14ac:dyDescent="0.15">
      <c r="A122" s="865"/>
      <c r="B122" s="866"/>
      <c r="C122" s="803" t="s">
        <v>431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450</v>
      </c>
      <c r="BP122" s="838"/>
      <c r="BQ122" s="839">
        <v>145205902</v>
      </c>
      <c r="BR122" s="840"/>
      <c r="BS122" s="840"/>
      <c r="BT122" s="840"/>
      <c r="BU122" s="840"/>
      <c r="BV122" s="840">
        <v>143511024</v>
      </c>
      <c r="BW122" s="840"/>
      <c r="BX122" s="840"/>
      <c r="BY122" s="840"/>
      <c r="BZ122" s="840"/>
      <c r="CA122" s="840">
        <v>143912631</v>
      </c>
      <c r="CB122" s="840"/>
      <c r="CC122" s="840"/>
      <c r="CD122" s="840"/>
      <c r="CE122" s="840"/>
      <c r="CF122" s="743"/>
      <c r="CG122" s="744"/>
      <c r="CH122" s="744"/>
      <c r="CI122" s="744"/>
      <c r="CJ122" s="841"/>
      <c r="CK122" s="851"/>
      <c r="CL122" s="812"/>
      <c r="CM122" s="812"/>
      <c r="CN122" s="812"/>
      <c r="CO122" s="813"/>
      <c r="CP122" s="828" t="s">
        <v>391</v>
      </c>
      <c r="CQ122" s="829"/>
      <c r="CR122" s="829"/>
      <c r="CS122" s="829"/>
      <c r="CT122" s="829"/>
      <c r="CU122" s="829"/>
      <c r="CV122" s="829"/>
      <c r="CW122" s="829"/>
      <c r="CX122" s="829"/>
      <c r="CY122" s="829"/>
      <c r="CZ122" s="829"/>
      <c r="DA122" s="829"/>
      <c r="DB122" s="829"/>
      <c r="DC122" s="829"/>
      <c r="DD122" s="829"/>
      <c r="DE122" s="829"/>
      <c r="DF122" s="830"/>
      <c r="DG122" s="770">
        <v>2975598</v>
      </c>
      <c r="DH122" s="771"/>
      <c r="DI122" s="771"/>
      <c r="DJ122" s="771"/>
      <c r="DK122" s="771"/>
      <c r="DL122" s="771">
        <v>3027056</v>
      </c>
      <c r="DM122" s="771"/>
      <c r="DN122" s="771"/>
      <c r="DO122" s="771"/>
      <c r="DP122" s="771"/>
      <c r="DQ122" s="771">
        <v>2989437</v>
      </c>
      <c r="DR122" s="771"/>
      <c r="DS122" s="771"/>
      <c r="DT122" s="771"/>
      <c r="DU122" s="771"/>
      <c r="DV122" s="823">
        <v>6.3</v>
      </c>
      <c r="DW122" s="823"/>
      <c r="DX122" s="823"/>
      <c r="DY122" s="823"/>
      <c r="DZ122" s="824"/>
    </row>
    <row r="123" spans="1:130" s="197" customFormat="1" ht="26.25" customHeight="1" thickBot="1" x14ac:dyDescent="0.2">
      <c r="A123" s="865"/>
      <c r="B123" s="866"/>
      <c r="C123" s="803" t="s">
        <v>437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451</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127.1</v>
      </c>
      <c r="BR123" s="832"/>
      <c r="BS123" s="832"/>
      <c r="BT123" s="832"/>
      <c r="BU123" s="832"/>
      <c r="BV123" s="832">
        <v>113.5</v>
      </c>
      <c r="BW123" s="832"/>
      <c r="BX123" s="832"/>
      <c r="BY123" s="832"/>
      <c r="BZ123" s="832"/>
      <c r="CA123" s="832">
        <v>105.4</v>
      </c>
      <c r="CB123" s="832"/>
      <c r="CC123" s="832"/>
      <c r="CD123" s="832"/>
      <c r="CE123" s="832"/>
      <c r="CF123" s="730"/>
      <c r="CG123" s="731"/>
      <c r="CH123" s="731"/>
      <c r="CI123" s="731"/>
      <c r="CJ123" s="833"/>
      <c r="CK123" s="851"/>
      <c r="CL123" s="812"/>
      <c r="CM123" s="812"/>
      <c r="CN123" s="812"/>
      <c r="CO123" s="813"/>
      <c r="CP123" s="828" t="s">
        <v>388</v>
      </c>
      <c r="CQ123" s="829"/>
      <c r="CR123" s="829"/>
      <c r="CS123" s="829"/>
      <c r="CT123" s="829"/>
      <c r="CU123" s="829"/>
      <c r="CV123" s="829"/>
      <c r="CW123" s="829"/>
      <c r="CX123" s="829"/>
      <c r="CY123" s="829"/>
      <c r="CZ123" s="829"/>
      <c r="DA123" s="829"/>
      <c r="DB123" s="829"/>
      <c r="DC123" s="829"/>
      <c r="DD123" s="829"/>
      <c r="DE123" s="829"/>
      <c r="DF123" s="830"/>
      <c r="DG123" s="783">
        <v>1222931</v>
      </c>
      <c r="DH123" s="784"/>
      <c r="DI123" s="784"/>
      <c r="DJ123" s="784"/>
      <c r="DK123" s="785"/>
      <c r="DL123" s="786">
        <v>1240347</v>
      </c>
      <c r="DM123" s="784"/>
      <c r="DN123" s="784"/>
      <c r="DO123" s="784"/>
      <c r="DP123" s="785"/>
      <c r="DQ123" s="786">
        <v>1186067</v>
      </c>
      <c r="DR123" s="784"/>
      <c r="DS123" s="784"/>
      <c r="DT123" s="784"/>
      <c r="DU123" s="785"/>
      <c r="DV123" s="754">
        <v>2.5</v>
      </c>
      <c r="DW123" s="755"/>
      <c r="DX123" s="755"/>
      <c r="DY123" s="755"/>
      <c r="DZ123" s="756"/>
    </row>
    <row r="124" spans="1:130" s="197" customFormat="1" ht="26.25" customHeight="1" x14ac:dyDescent="0.15">
      <c r="A124" s="865"/>
      <c r="B124" s="866"/>
      <c r="C124" s="803" t="s">
        <v>440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452</v>
      </c>
      <c r="CQ124" s="829"/>
      <c r="CR124" s="829"/>
      <c r="CS124" s="829"/>
      <c r="CT124" s="829"/>
      <c r="CU124" s="829"/>
      <c r="CV124" s="829"/>
      <c r="CW124" s="829"/>
      <c r="CX124" s="829"/>
      <c r="CY124" s="829"/>
      <c r="CZ124" s="829"/>
      <c r="DA124" s="829"/>
      <c r="DB124" s="829"/>
      <c r="DC124" s="829"/>
      <c r="DD124" s="829"/>
      <c r="DE124" s="829"/>
      <c r="DF124" s="830"/>
      <c r="DG124" s="716">
        <v>328064</v>
      </c>
      <c r="DH124" s="717"/>
      <c r="DI124" s="717"/>
      <c r="DJ124" s="717"/>
      <c r="DK124" s="718"/>
      <c r="DL124" s="719">
        <v>382133</v>
      </c>
      <c r="DM124" s="717"/>
      <c r="DN124" s="717"/>
      <c r="DO124" s="717"/>
      <c r="DP124" s="718"/>
      <c r="DQ124" s="719">
        <v>473803</v>
      </c>
      <c r="DR124" s="717"/>
      <c r="DS124" s="717"/>
      <c r="DT124" s="717"/>
      <c r="DU124" s="718"/>
      <c r="DV124" s="807">
        <v>1</v>
      </c>
      <c r="DW124" s="808"/>
      <c r="DX124" s="808"/>
      <c r="DY124" s="808"/>
      <c r="DZ124" s="809"/>
    </row>
    <row r="125" spans="1:130" s="197" customFormat="1" ht="26.25" customHeight="1" thickBot="1" x14ac:dyDescent="0.2">
      <c r="A125" s="865"/>
      <c r="B125" s="866"/>
      <c r="C125" s="803" t="s">
        <v>442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453</v>
      </c>
      <c r="CL125" s="810"/>
      <c r="CM125" s="810"/>
      <c r="CN125" s="810"/>
      <c r="CO125" s="811"/>
      <c r="CP125" s="816" t="s">
        <v>454</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x14ac:dyDescent="0.15">
      <c r="A126" s="865"/>
      <c r="B126" s="866"/>
      <c r="C126" s="803" t="s">
        <v>445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1000000</v>
      </c>
      <c r="AB126" s="784"/>
      <c r="AC126" s="784"/>
      <c r="AD126" s="784"/>
      <c r="AE126" s="785"/>
      <c r="AF126" s="786">
        <v>1000000</v>
      </c>
      <c r="AG126" s="784"/>
      <c r="AH126" s="784"/>
      <c r="AI126" s="784"/>
      <c r="AJ126" s="785"/>
      <c r="AK126" s="786">
        <v>1000000</v>
      </c>
      <c r="AL126" s="784"/>
      <c r="AM126" s="784"/>
      <c r="AN126" s="784"/>
      <c r="AO126" s="785"/>
      <c r="AP126" s="754">
        <v>2.1</v>
      </c>
      <c r="AQ126" s="755"/>
      <c r="AR126" s="755"/>
      <c r="AS126" s="755"/>
      <c r="AT126" s="756"/>
      <c r="AU126" s="233"/>
      <c r="AV126" s="233"/>
      <c r="AW126" s="233"/>
      <c r="AX126" s="806" t="s">
        <v>455</v>
      </c>
      <c r="AY126" s="764"/>
      <c r="AZ126" s="764"/>
      <c r="BA126" s="764"/>
      <c r="BB126" s="764"/>
      <c r="BC126" s="764"/>
      <c r="BD126" s="764"/>
      <c r="BE126" s="765"/>
      <c r="BF126" s="763" t="s">
        <v>456</v>
      </c>
      <c r="BG126" s="764"/>
      <c r="BH126" s="764"/>
      <c r="BI126" s="764"/>
      <c r="BJ126" s="764"/>
      <c r="BK126" s="764"/>
      <c r="BL126" s="765"/>
      <c r="BM126" s="763" t="s">
        <v>457</v>
      </c>
      <c r="BN126" s="764"/>
      <c r="BO126" s="764"/>
      <c r="BP126" s="764"/>
      <c r="BQ126" s="764"/>
      <c r="BR126" s="764"/>
      <c r="BS126" s="765"/>
      <c r="BT126" s="763" t="s">
        <v>458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459</v>
      </c>
      <c r="CQ126" s="768"/>
      <c r="CR126" s="768"/>
      <c r="CS126" s="768"/>
      <c r="CT126" s="768"/>
      <c r="CU126" s="768"/>
      <c r="CV126" s="768"/>
      <c r="CW126" s="768"/>
      <c r="CX126" s="768"/>
      <c r="CY126" s="768"/>
      <c r="CZ126" s="768"/>
      <c r="DA126" s="768"/>
      <c r="DB126" s="768"/>
      <c r="DC126" s="768"/>
      <c r="DD126" s="768"/>
      <c r="DE126" s="768"/>
      <c r="DF126" s="769"/>
      <c r="DG126" s="770">
        <v>744345</v>
      </c>
      <c r="DH126" s="771"/>
      <c r="DI126" s="771"/>
      <c r="DJ126" s="771"/>
      <c r="DK126" s="771"/>
      <c r="DL126" s="771">
        <v>730584</v>
      </c>
      <c r="DM126" s="771"/>
      <c r="DN126" s="771"/>
      <c r="DO126" s="771"/>
      <c r="DP126" s="771"/>
      <c r="DQ126" s="771">
        <v>717297</v>
      </c>
      <c r="DR126" s="771"/>
      <c r="DS126" s="771"/>
      <c r="DT126" s="771"/>
      <c r="DU126" s="771"/>
      <c r="DV126" s="823">
        <v>1.5</v>
      </c>
      <c r="DW126" s="823"/>
      <c r="DX126" s="823"/>
      <c r="DY126" s="823"/>
      <c r="DZ126" s="824"/>
    </row>
    <row r="127" spans="1:130" s="197" customFormat="1" ht="26.25" customHeight="1" thickBot="1" x14ac:dyDescent="0.2">
      <c r="A127" s="867"/>
      <c r="B127" s="868"/>
      <c r="C127" s="825" t="s">
        <v>460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461</v>
      </c>
      <c r="AY127" s="758"/>
      <c r="AZ127" s="758"/>
      <c r="BA127" s="758"/>
      <c r="BB127" s="758"/>
      <c r="BC127" s="758"/>
      <c r="BD127" s="758"/>
      <c r="BE127" s="759"/>
      <c r="BF127" s="760" t="s">
        <v>110</v>
      </c>
      <c r="BG127" s="761"/>
      <c r="BH127" s="761"/>
      <c r="BI127" s="761"/>
      <c r="BJ127" s="761"/>
      <c r="BK127" s="761"/>
      <c r="BL127" s="762"/>
      <c r="BM127" s="760">
        <v>11.25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462</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x14ac:dyDescent="0.15">
      <c r="A128" s="795" t="s">
        <v>463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464</v>
      </c>
      <c r="X128" s="797"/>
      <c r="Y128" s="797"/>
      <c r="Z128" s="798"/>
      <c r="AA128" s="723">
        <v>2129526</v>
      </c>
      <c r="AB128" s="724"/>
      <c r="AC128" s="724"/>
      <c r="AD128" s="724"/>
      <c r="AE128" s="725"/>
      <c r="AF128" s="726">
        <v>2296090</v>
      </c>
      <c r="AG128" s="724"/>
      <c r="AH128" s="724"/>
      <c r="AI128" s="724"/>
      <c r="AJ128" s="725"/>
      <c r="AK128" s="726">
        <v>2317826</v>
      </c>
      <c r="AL128" s="724"/>
      <c r="AM128" s="724"/>
      <c r="AN128" s="724"/>
      <c r="AO128" s="725"/>
      <c r="AP128" s="727"/>
      <c r="AQ128" s="728"/>
      <c r="AR128" s="728"/>
      <c r="AS128" s="728"/>
      <c r="AT128" s="729"/>
      <c r="AU128" s="235"/>
      <c r="AV128" s="235"/>
      <c r="AW128" s="235"/>
      <c r="AX128" s="772" t="s">
        <v>465</v>
      </c>
      <c r="AY128" s="768"/>
      <c r="AZ128" s="768"/>
      <c r="BA128" s="768"/>
      <c r="BB128" s="768"/>
      <c r="BC128" s="768"/>
      <c r="BD128" s="768"/>
      <c r="BE128" s="769"/>
      <c r="BF128" s="790" t="s">
        <v>110</v>
      </c>
      <c r="BG128" s="791"/>
      <c r="BH128" s="791"/>
      <c r="BI128" s="791"/>
      <c r="BJ128" s="791"/>
      <c r="BK128" s="791"/>
      <c r="BL128" s="792"/>
      <c r="BM128" s="790">
        <v>16.25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466</v>
      </c>
      <c r="X129" s="781"/>
      <c r="Y129" s="781"/>
      <c r="Z129" s="782"/>
      <c r="AA129" s="783">
        <v>58477965</v>
      </c>
      <c r="AB129" s="784"/>
      <c r="AC129" s="784"/>
      <c r="AD129" s="784"/>
      <c r="AE129" s="785"/>
      <c r="AF129" s="786">
        <v>58492536</v>
      </c>
      <c r="AG129" s="784"/>
      <c r="AH129" s="784"/>
      <c r="AI129" s="784"/>
      <c r="AJ129" s="785"/>
      <c r="AK129" s="786">
        <v>58371633</v>
      </c>
      <c r="AL129" s="784"/>
      <c r="AM129" s="784"/>
      <c r="AN129" s="784"/>
      <c r="AO129" s="785"/>
      <c r="AP129" s="787"/>
      <c r="AQ129" s="788"/>
      <c r="AR129" s="788"/>
      <c r="AS129" s="788"/>
      <c r="AT129" s="789"/>
      <c r="AU129" s="235"/>
      <c r="AV129" s="235"/>
      <c r="AW129" s="235"/>
      <c r="AX129" s="772" t="s">
        <v>467</v>
      </c>
      <c r="AY129" s="768"/>
      <c r="AZ129" s="768"/>
      <c r="BA129" s="768"/>
      <c r="BB129" s="768"/>
      <c r="BC129" s="768"/>
      <c r="BD129" s="768"/>
      <c r="BE129" s="769"/>
      <c r="BF129" s="773">
        <v>12.2</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469</v>
      </c>
      <c r="X130" s="781"/>
      <c r="Y130" s="781"/>
      <c r="Z130" s="782"/>
      <c r="AA130" s="783">
        <v>10416838</v>
      </c>
      <c r="AB130" s="784"/>
      <c r="AC130" s="784"/>
      <c r="AD130" s="784"/>
      <c r="AE130" s="785"/>
      <c r="AF130" s="786">
        <v>10327606</v>
      </c>
      <c r="AG130" s="784"/>
      <c r="AH130" s="784"/>
      <c r="AI130" s="784"/>
      <c r="AJ130" s="785"/>
      <c r="AK130" s="786">
        <v>10825726</v>
      </c>
      <c r="AL130" s="784"/>
      <c r="AM130" s="784"/>
      <c r="AN130" s="784"/>
      <c r="AO130" s="785"/>
      <c r="AP130" s="787"/>
      <c r="AQ130" s="788"/>
      <c r="AR130" s="788"/>
      <c r="AS130" s="788"/>
      <c r="AT130" s="789"/>
      <c r="AU130" s="235"/>
      <c r="AV130" s="235"/>
      <c r="AW130" s="235"/>
      <c r="AX130" s="751" t="s">
        <v>470</v>
      </c>
      <c r="AY130" s="752"/>
      <c r="AZ130" s="752"/>
      <c r="BA130" s="752"/>
      <c r="BB130" s="752"/>
      <c r="BC130" s="752"/>
      <c r="BD130" s="752"/>
      <c r="BE130" s="753"/>
      <c r="BF130" s="705">
        <v>105.4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471</v>
      </c>
      <c r="X131" s="714"/>
      <c r="Y131" s="714"/>
      <c r="Z131" s="715"/>
      <c r="AA131" s="716">
        <v>48061127</v>
      </c>
      <c r="AB131" s="717"/>
      <c r="AC131" s="717"/>
      <c r="AD131" s="717"/>
      <c r="AE131" s="718"/>
      <c r="AF131" s="719">
        <v>48164930</v>
      </c>
      <c r="AG131" s="717"/>
      <c r="AH131" s="717"/>
      <c r="AI131" s="717"/>
      <c r="AJ131" s="718"/>
      <c r="AK131" s="719">
        <v>47545907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473</v>
      </c>
      <c r="W132" s="737"/>
      <c r="X132" s="737"/>
      <c r="Y132" s="737"/>
      <c r="Z132" s="738"/>
      <c r="AA132" s="739">
        <v>12.881716839999999</v>
      </c>
      <c r="AB132" s="740"/>
      <c r="AC132" s="740"/>
      <c r="AD132" s="740"/>
      <c r="AE132" s="741"/>
      <c r="AF132" s="742">
        <v>12.612977949999999</v>
      </c>
      <c r="AG132" s="740"/>
      <c r="AH132" s="740"/>
      <c r="AI132" s="740"/>
      <c r="AJ132" s="741"/>
      <c r="AK132" s="742">
        <v>11.31516326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474</v>
      </c>
      <c r="W133" s="746"/>
      <c r="X133" s="746"/>
      <c r="Y133" s="746"/>
      <c r="Z133" s="747"/>
      <c r="AA133" s="748">
        <v>12.6</v>
      </c>
      <c r="AB133" s="749"/>
      <c r="AC133" s="749"/>
      <c r="AD133" s="749"/>
      <c r="AE133" s="750"/>
      <c r="AF133" s="748">
        <v>12.7</v>
      </c>
      <c r="AG133" s="749"/>
      <c r="AH133" s="749"/>
      <c r="AI133" s="749"/>
      <c r="AJ133" s="750"/>
      <c r="AK133" s="748">
        <v>12.2</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475</v>
      </c>
      <c r="B5" s="246"/>
      <c r="C5" s="246"/>
      <c r="D5" s="246"/>
      <c r="E5" s="246"/>
      <c r="F5" s="246"/>
      <c r="G5" s="246"/>
      <c r="H5" s="246"/>
      <c r="I5" s="246"/>
      <c r="J5" s="246"/>
      <c r="K5" s="246"/>
      <c r="L5" s="246"/>
      <c r="M5" s="246"/>
      <c r="N5" s="246"/>
      <c r="O5" s="247"/>
    </row>
    <row r="6" spans="1:16" x14ac:dyDescent="0.15">
      <c r="A6" s="248"/>
      <c r="B6" s="244"/>
      <c r="C6" s="244"/>
      <c r="D6" s="244"/>
      <c r="E6" s="244"/>
      <c r="F6" s="244"/>
      <c r="G6" s="249" t="s">
        <v>476</v>
      </c>
      <c r="H6" s="249"/>
      <c r="I6" s="249"/>
      <c r="J6" s="249"/>
      <c r="K6" s="244"/>
      <c r="L6" s="244"/>
      <c r="M6" s="244"/>
      <c r="N6" s="244"/>
    </row>
    <row r="7" spans="1:16" x14ac:dyDescent="0.15">
      <c r="A7" s="248"/>
      <c r="B7" s="244"/>
      <c r="C7" s="244"/>
      <c r="D7" s="244"/>
      <c r="E7" s="244"/>
      <c r="F7" s="244"/>
      <c r="G7" s="251"/>
      <c r="H7" s="252"/>
      <c r="I7" s="252"/>
      <c r="J7" s="253"/>
      <c r="K7" s="1119" t="s">
        <v>477</v>
      </c>
      <c r="L7" s="254"/>
      <c r="M7" s="255" t="s">
        <v>478</v>
      </c>
      <c r="N7" s="256"/>
    </row>
    <row r="8" spans="1:16" x14ac:dyDescent="0.15">
      <c r="A8" s="248"/>
      <c r="B8" s="244"/>
      <c r="C8" s="244"/>
      <c r="D8" s="244"/>
      <c r="E8" s="244"/>
      <c r="F8" s="244"/>
      <c r="G8" s="257"/>
      <c r="H8" s="258"/>
      <c r="I8" s="258"/>
      <c r="J8" s="259"/>
      <c r="K8" s="1120"/>
      <c r="L8" s="260" t="s">
        <v>479</v>
      </c>
      <c r="M8" s="261" t="s">
        <v>480</v>
      </c>
      <c r="N8" s="262" t="s">
        <v>481</v>
      </c>
    </row>
    <row r="9" spans="1:16" x14ac:dyDescent="0.15">
      <c r="A9" s="248"/>
      <c r="B9" s="244"/>
      <c r="C9" s="244"/>
      <c r="D9" s="244"/>
      <c r="E9" s="244"/>
      <c r="F9" s="244"/>
      <c r="G9" s="1133" t="s">
        <v>482</v>
      </c>
      <c r="H9" s="1134"/>
      <c r="I9" s="1134"/>
      <c r="J9" s="1135"/>
      <c r="K9" s="263">
        <v>19492251</v>
      </c>
      <c r="L9" s="264">
        <v>82726</v>
      </c>
      <c r="M9" s="265">
        <v>56720</v>
      </c>
      <c r="N9" s="266">
        <v>45.8</v>
      </c>
    </row>
    <row r="10" spans="1:16" x14ac:dyDescent="0.15">
      <c r="A10" s="248"/>
      <c r="B10" s="244"/>
      <c r="C10" s="244"/>
      <c r="D10" s="244"/>
      <c r="E10" s="244"/>
      <c r="F10" s="244"/>
      <c r="G10" s="1133" t="s">
        <v>483</v>
      </c>
      <c r="H10" s="1134"/>
      <c r="I10" s="1134"/>
      <c r="J10" s="1135"/>
      <c r="K10" s="267">
        <v>189975</v>
      </c>
      <c r="L10" s="268">
        <v>806</v>
      </c>
      <c r="M10" s="269">
        <v>3493</v>
      </c>
      <c r="N10" s="270">
        <v>-76.900000000000006</v>
      </c>
    </row>
    <row r="11" spans="1:16" ht="13.5" customHeight="1" x14ac:dyDescent="0.15">
      <c r="A11" s="248"/>
      <c r="B11" s="244"/>
      <c r="C11" s="244"/>
      <c r="D11" s="244"/>
      <c r="E11" s="244"/>
      <c r="F11" s="244"/>
      <c r="G11" s="1133" t="s">
        <v>484</v>
      </c>
      <c r="H11" s="1134"/>
      <c r="I11" s="1134"/>
      <c r="J11" s="1135"/>
      <c r="K11" s="267">
        <v>308</v>
      </c>
      <c r="L11" s="268">
        <v>1</v>
      </c>
      <c r="M11" s="269">
        <v>1791</v>
      </c>
      <c r="N11" s="270">
        <v>-99.9</v>
      </c>
    </row>
    <row r="12" spans="1:16" ht="13.5" customHeight="1" x14ac:dyDescent="0.15">
      <c r="A12" s="248"/>
      <c r="B12" s="244"/>
      <c r="C12" s="244"/>
      <c r="D12" s="244"/>
      <c r="E12" s="244"/>
      <c r="F12" s="244"/>
      <c r="G12" s="1133" t="s">
        <v>485</v>
      </c>
      <c r="H12" s="1134"/>
      <c r="I12" s="1134"/>
      <c r="J12" s="1135"/>
      <c r="K12" s="267">
        <v>324962</v>
      </c>
      <c r="L12" s="268">
        <v>1379</v>
      </c>
      <c r="M12" s="269">
        <v>1224</v>
      </c>
      <c r="N12" s="270">
        <v>12.7</v>
      </c>
    </row>
    <row r="13" spans="1:16" ht="13.5" customHeight="1" x14ac:dyDescent="0.15">
      <c r="A13" s="248"/>
      <c r="B13" s="244"/>
      <c r="C13" s="244"/>
      <c r="D13" s="244"/>
      <c r="E13" s="244"/>
      <c r="F13" s="244"/>
      <c r="G13" s="1133" t="s">
        <v>486</v>
      </c>
      <c r="H13" s="1134"/>
      <c r="I13" s="1134"/>
      <c r="J13" s="1135"/>
      <c r="K13" s="267">
        <v>91604</v>
      </c>
      <c r="L13" s="268">
        <v>389</v>
      </c>
      <c r="M13" s="269">
        <v>28</v>
      </c>
      <c r="N13" s="270">
        <v>1289.3</v>
      </c>
    </row>
    <row r="14" spans="1:16" ht="13.5" customHeight="1" x14ac:dyDescent="0.15">
      <c r="A14" s="248"/>
      <c r="B14" s="244"/>
      <c r="C14" s="244"/>
      <c r="D14" s="244"/>
      <c r="E14" s="244"/>
      <c r="F14" s="244"/>
      <c r="G14" s="1133" t="s">
        <v>487</v>
      </c>
      <c r="H14" s="1134"/>
      <c r="I14" s="1134"/>
      <c r="J14" s="1135"/>
      <c r="K14" s="267">
        <v>429720</v>
      </c>
      <c r="L14" s="268">
        <v>1824</v>
      </c>
      <c r="M14" s="269">
        <v>1936</v>
      </c>
      <c r="N14" s="270">
        <v>-5.8</v>
      </c>
    </row>
    <row r="15" spans="1:16" ht="13.5" customHeight="1" x14ac:dyDescent="0.15">
      <c r="A15" s="248"/>
      <c r="B15" s="244"/>
      <c r="C15" s="244"/>
      <c r="D15" s="244"/>
      <c r="E15" s="244"/>
      <c r="F15" s="244"/>
      <c r="G15" s="1133" t="s">
        <v>488</v>
      </c>
      <c r="H15" s="1134"/>
      <c r="I15" s="1134"/>
      <c r="J15" s="1135"/>
      <c r="K15" s="267">
        <v>482183</v>
      </c>
      <c r="L15" s="268">
        <v>2046</v>
      </c>
      <c r="M15" s="269">
        <v>1163</v>
      </c>
      <c r="N15" s="270">
        <v>75.900000000000006</v>
      </c>
    </row>
    <row r="16" spans="1:16" x14ac:dyDescent="0.15">
      <c r="A16" s="248"/>
      <c r="B16" s="244"/>
      <c r="C16" s="244"/>
      <c r="D16" s="244"/>
      <c r="E16" s="244"/>
      <c r="F16" s="244"/>
      <c r="G16" s="1136" t="s">
        <v>489</v>
      </c>
      <c r="H16" s="1137"/>
      <c r="I16" s="1137"/>
      <c r="J16" s="1138"/>
      <c r="K16" s="268">
        <v>-2476819</v>
      </c>
      <c r="L16" s="268">
        <v>-10512</v>
      </c>
      <c r="M16" s="269">
        <v>-5317</v>
      </c>
      <c r="N16" s="270">
        <v>97.7</v>
      </c>
    </row>
    <row r="17" spans="1:16" x14ac:dyDescent="0.15">
      <c r="A17" s="248"/>
      <c r="B17" s="244"/>
      <c r="C17" s="244"/>
      <c r="D17" s="244"/>
      <c r="E17" s="244"/>
      <c r="F17" s="244"/>
      <c r="G17" s="1136" t="s">
        <v>168</v>
      </c>
      <c r="H17" s="1137"/>
      <c r="I17" s="1137"/>
      <c r="J17" s="1138"/>
      <c r="K17" s="268">
        <v>18534184</v>
      </c>
      <c r="L17" s="268">
        <v>78660</v>
      </c>
      <c r="M17" s="269">
        <v>61038</v>
      </c>
      <c r="N17" s="270">
        <v>28.9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490</v>
      </c>
      <c r="H19" s="244"/>
      <c r="I19" s="244"/>
      <c r="J19" s="244"/>
      <c r="K19" s="244"/>
      <c r="L19" s="244"/>
      <c r="M19" s="244"/>
      <c r="N19" s="244"/>
    </row>
    <row r="20" spans="1:16" x14ac:dyDescent="0.15">
      <c r="A20" s="248"/>
      <c r="B20" s="244"/>
      <c r="C20" s="244"/>
      <c r="D20" s="244"/>
      <c r="E20" s="244"/>
      <c r="F20" s="244"/>
      <c r="G20" s="272"/>
      <c r="H20" s="273"/>
      <c r="I20" s="273"/>
      <c r="J20" s="274"/>
      <c r="K20" s="275" t="s">
        <v>491</v>
      </c>
      <c r="L20" s="276" t="s">
        <v>492</v>
      </c>
      <c r="M20" s="277" t="s">
        <v>493</v>
      </c>
      <c r="N20" s="278"/>
    </row>
    <row r="21" spans="1:16" s="284" customFormat="1" x14ac:dyDescent="0.15">
      <c r="A21" s="279"/>
      <c r="B21" s="249"/>
      <c r="C21" s="249"/>
      <c r="D21" s="249"/>
      <c r="E21" s="249"/>
      <c r="F21" s="249"/>
      <c r="G21" s="1130" t="s">
        <v>494</v>
      </c>
      <c r="H21" s="1131"/>
      <c r="I21" s="1131"/>
      <c r="J21" s="1132"/>
      <c r="K21" s="280">
        <v>7.54</v>
      </c>
      <c r="L21" s="281">
        <v>6.16</v>
      </c>
      <c r="M21" s="282">
        <v>1.38</v>
      </c>
      <c r="N21" s="249"/>
      <c r="O21" s="283"/>
      <c r="P21" s="279"/>
    </row>
    <row r="22" spans="1:16" s="284" customFormat="1" x14ac:dyDescent="0.15">
      <c r="A22" s="279"/>
      <c r="B22" s="249"/>
      <c r="C22" s="249"/>
      <c r="D22" s="249"/>
      <c r="E22" s="249"/>
      <c r="F22" s="249"/>
      <c r="G22" s="1130" t="s">
        <v>495</v>
      </c>
      <c r="H22" s="1131"/>
      <c r="I22" s="1131"/>
      <c r="J22" s="1132"/>
      <c r="K22" s="285">
        <v>100.6</v>
      </c>
      <c r="L22" s="286">
        <v>100.2</v>
      </c>
      <c r="M22" s="287">
        <v>0.4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497</v>
      </c>
      <c r="H29" s="249"/>
      <c r="I29" s="249"/>
      <c r="J29" s="249"/>
      <c r="K29" s="244"/>
      <c r="L29" s="244"/>
      <c r="M29" s="244"/>
      <c r="N29" s="244"/>
      <c r="O29" s="293"/>
    </row>
    <row r="30" spans="1:16" x14ac:dyDescent="0.15">
      <c r="A30" s="248"/>
      <c r="B30" s="244"/>
      <c r="C30" s="244"/>
      <c r="D30" s="244"/>
      <c r="E30" s="244"/>
      <c r="F30" s="244"/>
      <c r="G30" s="251"/>
      <c r="H30" s="252"/>
      <c r="I30" s="252"/>
      <c r="J30" s="253"/>
      <c r="K30" s="1119" t="s">
        <v>477</v>
      </c>
      <c r="L30" s="254"/>
      <c r="M30" s="255" t="s">
        <v>478</v>
      </c>
      <c r="N30" s="256"/>
    </row>
    <row r="31" spans="1:16" x14ac:dyDescent="0.15">
      <c r="A31" s="248"/>
      <c r="B31" s="244"/>
      <c r="C31" s="244"/>
      <c r="D31" s="244"/>
      <c r="E31" s="244"/>
      <c r="F31" s="244"/>
      <c r="G31" s="257"/>
      <c r="H31" s="258"/>
      <c r="I31" s="258"/>
      <c r="J31" s="259"/>
      <c r="K31" s="1120"/>
      <c r="L31" s="260" t="s">
        <v>479</v>
      </c>
      <c r="M31" s="261" t="s">
        <v>480</v>
      </c>
      <c r="N31" s="262" t="s">
        <v>481</v>
      </c>
    </row>
    <row r="32" spans="1:16" ht="27" customHeight="1" x14ac:dyDescent="0.15">
      <c r="A32" s="248"/>
      <c r="B32" s="244"/>
      <c r="C32" s="244"/>
      <c r="D32" s="244"/>
      <c r="E32" s="244"/>
      <c r="F32" s="244"/>
      <c r="G32" s="1121" t="s">
        <v>498</v>
      </c>
      <c r="H32" s="1122"/>
      <c r="I32" s="1122"/>
      <c r="J32" s="1123"/>
      <c r="K32" s="294">
        <v>15177450</v>
      </c>
      <c r="L32" s="294">
        <v>64414</v>
      </c>
      <c r="M32" s="295">
        <v>34470</v>
      </c>
      <c r="N32" s="296">
        <v>86.9</v>
      </c>
    </row>
    <row r="33" spans="1:16" ht="13.5" customHeight="1" x14ac:dyDescent="0.15">
      <c r="A33" s="248"/>
      <c r="B33" s="244"/>
      <c r="C33" s="244"/>
      <c r="D33" s="244"/>
      <c r="E33" s="244"/>
      <c r="F33" s="244"/>
      <c r="G33" s="1121" t="s">
        <v>499</v>
      </c>
      <c r="H33" s="1122"/>
      <c r="I33" s="1122"/>
      <c r="J33" s="1123"/>
      <c r="K33" s="294" t="s">
        <v>500</v>
      </c>
      <c r="L33" s="294" t="s">
        <v>500</v>
      </c>
      <c r="M33" s="295">
        <v>5</v>
      </c>
      <c r="N33" s="296" t="s">
        <v>500</v>
      </c>
    </row>
    <row r="34" spans="1:16" ht="27" customHeight="1" x14ac:dyDescent="0.15">
      <c r="A34" s="248"/>
      <c r="B34" s="244"/>
      <c r="C34" s="244"/>
      <c r="D34" s="244"/>
      <c r="E34" s="244"/>
      <c r="F34" s="244"/>
      <c r="G34" s="1121" t="s">
        <v>501</v>
      </c>
      <c r="H34" s="1122"/>
      <c r="I34" s="1122"/>
      <c r="J34" s="1123"/>
      <c r="K34" s="294" t="s">
        <v>500</v>
      </c>
      <c r="L34" s="294" t="s">
        <v>500</v>
      </c>
      <c r="M34" s="295">
        <v>70</v>
      </c>
      <c r="N34" s="296" t="s">
        <v>500</v>
      </c>
    </row>
    <row r="35" spans="1:16" ht="27" customHeight="1" x14ac:dyDescent="0.15">
      <c r="A35" s="248"/>
      <c r="B35" s="244"/>
      <c r="C35" s="244"/>
      <c r="D35" s="244"/>
      <c r="E35" s="244"/>
      <c r="F35" s="244"/>
      <c r="G35" s="1121" t="s">
        <v>502</v>
      </c>
      <c r="H35" s="1122"/>
      <c r="I35" s="1122"/>
      <c r="J35" s="1123"/>
      <c r="K35" s="294">
        <v>2213261</v>
      </c>
      <c r="L35" s="294">
        <v>9393</v>
      </c>
      <c r="M35" s="295">
        <v>11503</v>
      </c>
      <c r="N35" s="296">
        <v>-18.3</v>
      </c>
    </row>
    <row r="36" spans="1:16" ht="27" customHeight="1" x14ac:dyDescent="0.15">
      <c r="A36" s="248"/>
      <c r="B36" s="244"/>
      <c r="C36" s="244"/>
      <c r="D36" s="244"/>
      <c r="E36" s="244"/>
      <c r="F36" s="244"/>
      <c r="G36" s="1121" t="s">
        <v>503</v>
      </c>
      <c r="H36" s="1122"/>
      <c r="I36" s="1122"/>
      <c r="J36" s="1123"/>
      <c r="K36" s="294" t="s">
        <v>500</v>
      </c>
      <c r="L36" s="294" t="s">
        <v>500</v>
      </c>
      <c r="M36" s="295">
        <v>452</v>
      </c>
      <c r="N36" s="296" t="s">
        <v>500</v>
      </c>
    </row>
    <row r="37" spans="1:16" ht="13.5" customHeight="1" x14ac:dyDescent="0.15">
      <c r="A37" s="248"/>
      <c r="B37" s="244"/>
      <c r="C37" s="244"/>
      <c r="D37" s="244"/>
      <c r="E37" s="244"/>
      <c r="F37" s="244"/>
      <c r="G37" s="1121" t="s">
        <v>504</v>
      </c>
      <c r="H37" s="1122"/>
      <c r="I37" s="1122"/>
      <c r="J37" s="1123"/>
      <c r="K37" s="294">
        <v>1129666</v>
      </c>
      <c r="L37" s="294">
        <v>4794</v>
      </c>
      <c r="M37" s="295">
        <v>1422</v>
      </c>
      <c r="N37" s="296">
        <v>237.1</v>
      </c>
    </row>
    <row r="38" spans="1:16" ht="27" customHeight="1" x14ac:dyDescent="0.15">
      <c r="A38" s="248"/>
      <c r="B38" s="244"/>
      <c r="C38" s="244"/>
      <c r="D38" s="244"/>
      <c r="E38" s="244"/>
      <c r="F38" s="244"/>
      <c r="G38" s="1124" t="s">
        <v>505</v>
      </c>
      <c r="H38" s="1125"/>
      <c r="I38" s="1125"/>
      <c r="J38" s="1126"/>
      <c r="K38" s="297">
        <v>3072</v>
      </c>
      <c r="L38" s="297">
        <v>13</v>
      </c>
      <c r="M38" s="298">
        <v>4</v>
      </c>
      <c r="N38" s="299">
        <v>225</v>
      </c>
      <c r="O38" s="293"/>
    </row>
    <row r="39" spans="1:16" x14ac:dyDescent="0.15">
      <c r="A39" s="248"/>
      <c r="B39" s="244"/>
      <c r="C39" s="244"/>
      <c r="D39" s="244"/>
      <c r="E39" s="244"/>
      <c r="F39" s="244"/>
      <c r="G39" s="1124" t="s">
        <v>506</v>
      </c>
      <c r="H39" s="1125"/>
      <c r="I39" s="1125"/>
      <c r="J39" s="1126"/>
      <c r="K39" s="300">
        <v>-2317826</v>
      </c>
      <c r="L39" s="300">
        <v>-9837</v>
      </c>
      <c r="M39" s="301">
        <v>-8079</v>
      </c>
      <c r="N39" s="302">
        <v>21.8</v>
      </c>
      <c r="O39" s="293"/>
    </row>
    <row r="40" spans="1:16" ht="27" customHeight="1" x14ac:dyDescent="0.15">
      <c r="A40" s="248"/>
      <c r="B40" s="244"/>
      <c r="C40" s="244"/>
      <c r="D40" s="244"/>
      <c r="E40" s="244"/>
      <c r="F40" s="244"/>
      <c r="G40" s="1121" t="s">
        <v>507</v>
      </c>
      <c r="H40" s="1122"/>
      <c r="I40" s="1122"/>
      <c r="J40" s="1123"/>
      <c r="K40" s="300">
        <v>-10825726</v>
      </c>
      <c r="L40" s="300">
        <v>-45945</v>
      </c>
      <c r="M40" s="301">
        <v>-29589</v>
      </c>
      <c r="N40" s="302">
        <v>55.3</v>
      </c>
      <c r="O40" s="293"/>
    </row>
    <row r="41" spans="1:16" x14ac:dyDescent="0.15">
      <c r="A41" s="248"/>
      <c r="B41" s="244"/>
      <c r="C41" s="244"/>
      <c r="D41" s="244"/>
      <c r="E41" s="244"/>
      <c r="F41" s="244"/>
      <c r="G41" s="1127" t="s">
        <v>279</v>
      </c>
      <c r="H41" s="1128"/>
      <c r="I41" s="1128"/>
      <c r="J41" s="1129"/>
      <c r="K41" s="294">
        <v>5379897</v>
      </c>
      <c r="L41" s="300">
        <v>22833</v>
      </c>
      <c r="M41" s="301">
        <v>10257</v>
      </c>
      <c r="N41" s="302">
        <v>122.6</v>
      </c>
      <c r="O41" s="293"/>
    </row>
    <row r="42" spans="1:16" x14ac:dyDescent="0.15">
      <c r="A42" s="248"/>
      <c r="B42" s="244"/>
      <c r="C42" s="244"/>
      <c r="D42" s="244"/>
      <c r="E42" s="244"/>
      <c r="F42" s="244"/>
      <c r="G42" s="303" t="s">
        <v>508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510</v>
      </c>
      <c r="H48" s="308"/>
      <c r="I48" s="308"/>
      <c r="J48" s="308"/>
      <c r="K48" s="308"/>
      <c r="L48" s="308"/>
      <c r="M48" s="309"/>
      <c r="N48" s="308"/>
    </row>
    <row r="49" spans="1:14" ht="13.5" customHeight="1" x14ac:dyDescent="0.15">
      <c r="A49" s="248"/>
      <c r="B49" s="244"/>
      <c r="C49" s="244"/>
      <c r="D49" s="244"/>
      <c r="E49" s="244"/>
      <c r="F49" s="244"/>
      <c r="G49" s="310"/>
      <c r="H49" s="311"/>
      <c r="I49" s="1114" t="s">
        <v>477</v>
      </c>
      <c r="J49" s="1116" t="s">
        <v>511</v>
      </c>
      <c r="K49" s="1117"/>
      <c r="L49" s="1117"/>
      <c r="M49" s="1117"/>
      <c r="N49" s="1118"/>
    </row>
    <row r="50" spans="1:14" x14ac:dyDescent="0.15">
      <c r="A50" s="248"/>
      <c r="B50" s="244"/>
      <c r="C50" s="244"/>
      <c r="D50" s="244"/>
      <c r="E50" s="244"/>
      <c r="F50" s="244"/>
      <c r="G50" s="312"/>
      <c r="H50" s="313"/>
      <c r="I50" s="1115"/>
      <c r="J50" s="314" t="s">
        <v>512</v>
      </c>
      <c r="K50" s="315" t="s">
        <v>513</v>
      </c>
      <c r="L50" s="316" t="s">
        <v>514</v>
      </c>
      <c r="M50" s="317" t="s">
        <v>515</v>
      </c>
      <c r="N50" s="318" t="s">
        <v>516</v>
      </c>
    </row>
    <row r="51" spans="1:14" x14ac:dyDescent="0.15">
      <c r="A51" s="248"/>
      <c r="B51" s="244"/>
      <c r="C51" s="244"/>
      <c r="D51" s="244"/>
      <c r="E51" s="244"/>
      <c r="F51" s="244"/>
      <c r="G51" s="310" t="s">
        <v>517</v>
      </c>
      <c r="H51" s="311"/>
      <c r="I51" s="319">
        <v>16356337</v>
      </c>
      <c r="J51" s="320">
        <v>67523</v>
      </c>
      <c r="K51" s="321">
        <v>13.8</v>
      </c>
      <c r="L51" s="322">
        <v>41739</v>
      </c>
      <c r="M51" s="323">
        <v>-1.2</v>
      </c>
      <c r="N51" s="324">
        <v>15</v>
      </c>
    </row>
    <row r="52" spans="1:14" x14ac:dyDescent="0.15">
      <c r="A52" s="248"/>
      <c r="B52" s="244"/>
      <c r="C52" s="244"/>
      <c r="D52" s="244"/>
      <c r="E52" s="244"/>
      <c r="F52" s="244"/>
      <c r="G52" s="325"/>
      <c r="H52" s="326" t="s">
        <v>518</v>
      </c>
      <c r="I52" s="327">
        <v>8850712</v>
      </c>
      <c r="J52" s="328">
        <v>36538</v>
      </c>
      <c r="K52" s="329">
        <v>-1.8</v>
      </c>
      <c r="L52" s="330">
        <v>24625</v>
      </c>
      <c r="M52" s="331">
        <v>-3.4</v>
      </c>
      <c r="N52" s="332">
        <v>1.6</v>
      </c>
    </row>
    <row r="53" spans="1:14" x14ac:dyDescent="0.15">
      <c r="A53" s="248"/>
      <c r="B53" s="244"/>
      <c r="C53" s="244"/>
      <c r="D53" s="244"/>
      <c r="E53" s="244"/>
      <c r="F53" s="244"/>
      <c r="G53" s="310" t="s">
        <v>519</v>
      </c>
      <c r="H53" s="311"/>
      <c r="I53" s="319">
        <v>11439538</v>
      </c>
      <c r="J53" s="320">
        <v>47686</v>
      </c>
      <c r="K53" s="321">
        <v>-29.4</v>
      </c>
      <c r="L53" s="322">
        <v>36765</v>
      </c>
      <c r="M53" s="323">
        <v>-11.9</v>
      </c>
      <c r="N53" s="324">
        <v>-17.5</v>
      </c>
    </row>
    <row r="54" spans="1:14" x14ac:dyDescent="0.15">
      <c r="A54" s="248"/>
      <c r="B54" s="244"/>
      <c r="C54" s="244"/>
      <c r="D54" s="244"/>
      <c r="E54" s="244"/>
      <c r="F54" s="244"/>
      <c r="G54" s="325"/>
      <c r="H54" s="326" t="s">
        <v>518</v>
      </c>
      <c r="I54" s="327">
        <v>6859162</v>
      </c>
      <c r="J54" s="328">
        <v>28592</v>
      </c>
      <c r="K54" s="329">
        <v>-21.7</v>
      </c>
      <c r="L54" s="330">
        <v>20975</v>
      </c>
      <c r="M54" s="331">
        <v>-14.8</v>
      </c>
      <c r="N54" s="332">
        <v>-6.9</v>
      </c>
    </row>
    <row r="55" spans="1:14" x14ac:dyDescent="0.15">
      <c r="A55" s="248"/>
      <c r="B55" s="244"/>
      <c r="C55" s="244"/>
      <c r="D55" s="244"/>
      <c r="E55" s="244"/>
      <c r="F55" s="244"/>
      <c r="G55" s="310" t="s">
        <v>520</v>
      </c>
      <c r="H55" s="311"/>
      <c r="I55" s="319">
        <v>11168558</v>
      </c>
      <c r="J55" s="320">
        <v>46580</v>
      </c>
      <c r="K55" s="321">
        <v>-2.2999999999999998</v>
      </c>
      <c r="L55" s="322">
        <v>39052</v>
      </c>
      <c r="M55" s="323">
        <v>6.2</v>
      </c>
      <c r="N55" s="324">
        <v>-8.5</v>
      </c>
    </row>
    <row r="56" spans="1:14" x14ac:dyDescent="0.15">
      <c r="A56" s="248"/>
      <c r="B56" s="244"/>
      <c r="C56" s="244"/>
      <c r="D56" s="244"/>
      <c r="E56" s="244"/>
      <c r="F56" s="244"/>
      <c r="G56" s="325"/>
      <c r="H56" s="326" t="s">
        <v>518</v>
      </c>
      <c r="I56" s="327">
        <v>7873356</v>
      </c>
      <c r="J56" s="328">
        <v>32837</v>
      </c>
      <c r="K56" s="329">
        <v>14.8</v>
      </c>
      <c r="L56" s="330">
        <v>21186</v>
      </c>
      <c r="M56" s="331">
        <v>1</v>
      </c>
      <c r="N56" s="332">
        <v>13.8</v>
      </c>
    </row>
    <row r="57" spans="1:14" x14ac:dyDescent="0.15">
      <c r="A57" s="248"/>
      <c r="B57" s="244"/>
      <c r="C57" s="244"/>
      <c r="D57" s="244"/>
      <c r="E57" s="244"/>
      <c r="F57" s="244"/>
      <c r="G57" s="310" t="s">
        <v>521</v>
      </c>
      <c r="H57" s="311"/>
      <c r="I57" s="319">
        <v>9173309</v>
      </c>
      <c r="J57" s="320">
        <v>38536</v>
      </c>
      <c r="K57" s="321">
        <v>-17.3</v>
      </c>
      <c r="L57" s="322">
        <v>41235</v>
      </c>
      <c r="M57" s="323">
        <v>5.6</v>
      </c>
      <c r="N57" s="324">
        <v>-22.9</v>
      </c>
    </row>
    <row r="58" spans="1:14" x14ac:dyDescent="0.15">
      <c r="A58" s="248"/>
      <c r="B58" s="244"/>
      <c r="C58" s="244"/>
      <c r="D58" s="244"/>
      <c r="E58" s="244"/>
      <c r="F58" s="244"/>
      <c r="G58" s="325"/>
      <c r="H58" s="326" t="s">
        <v>518</v>
      </c>
      <c r="I58" s="327">
        <v>5113580</v>
      </c>
      <c r="J58" s="328">
        <v>21481</v>
      </c>
      <c r="K58" s="329">
        <v>-34.6</v>
      </c>
      <c r="L58" s="330">
        <v>22086</v>
      </c>
      <c r="M58" s="331">
        <v>4.2</v>
      </c>
      <c r="N58" s="332">
        <v>-38.799999999999997</v>
      </c>
    </row>
    <row r="59" spans="1:14" x14ac:dyDescent="0.15">
      <c r="A59" s="248"/>
      <c r="B59" s="244"/>
      <c r="C59" s="244"/>
      <c r="D59" s="244"/>
      <c r="E59" s="244"/>
      <c r="F59" s="244"/>
      <c r="G59" s="310" t="s">
        <v>522</v>
      </c>
      <c r="H59" s="311"/>
      <c r="I59" s="319">
        <v>16280697</v>
      </c>
      <c r="J59" s="320">
        <v>69096</v>
      </c>
      <c r="K59" s="321">
        <v>79.3</v>
      </c>
      <c r="L59" s="322">
        <v>41862</v>
      </c>
      <c r="M59" s="323">
        <v>1.5</v>
      </c>
      <c r="N59" s="324">
        <v>77.8</v>
      </c>
    </row>
    <row r="60" spans="1:14" x14ac:dyDescent="0.15">
      <c r="A60" s="248"/>
      <c r="B60" s="244"/>
      <c r="C60" s="244"/>
      <c r="D60" s="244"/>
      <c r="E60" s="244"/>
      <c r="F60" s="244"/>
      <c r="G60" s="325"/>
      <c r="H60" s="326" t="s">
        <v>518</v>
      </c>
      <c r="I60" s="333">
        <v>9337083</v>
      </c>
      <c r="J60" s="328">
        <v>39627</v>
      </c>
      <c r="K60" s="329">
        <v>84.5</v>
      </c>
      <c r="L60" s="330">
        <v>23710</v>
      </c>
      <c r="M60" s="331">
        <v>7.4</v>
      </c>
      <c r="N60" s="332">
        <v>77.099999999999994</v>
      </c>
    </row>
    <row r="61" spans="1:14" x14ac:dyDescent="0.15">
      <c r="A61" s="248"/>
      <c r="B61" s="244"/>
      <c r="C61" s="244"/>
      <c r="D61" s="244"/>
      <c r="E61" s="244"/>
      <c r="F61" s="244"/>
      <c r="G61" s="310" t="s">
        <v>523</v>
      </c>
      <c r="H61" s="334"/>
      <c r="I61" s="335">
        <v>12883688</v>
      </c>
      <c r="J61" s="336">
        <v>53884</v>
      </c>
      <c r="K61" s="337">
        <v>8.8000000000000007</v>
      </c>
      <c r="L61" s="338">
        <v>40131</v>
      </c>
      <c r="M61" s="339">
        <v>0</v>
      </c>
      <c r="N61" s="324">
        <v>8.8000000000000007</v>
      </c>
    </row>
    <row r="62" spans="1:14" x14ac:dyDescent="0.15">
      <c r="A62" s="248"/>
      <c r="B62" s="244"/>
      <c r="C62" s="244"/>
      <c r="D62" s="244"/>
      <c r="E62" s="244"/>
      <c r="F62" s="244"/>
      <c r="G62" s="325"/>
      <c r="H62" s="326" t="s">
        <v>518</v>
      </c>
      <c r="I62" s="327">
        <v>7606779</v>
      </c>
      <c r="J62" s="328">
        <v>31815</v>
      </c>
      <c r="K62" s="329">
        <v>8.1999999999999993</v>
      </c>
      <c r="L62" s="330">
        <v>22516</v>
      </c>
      <c r="M62" s="331">
        <v>-1.1000000000000001</v>
      </c>
      <c r="N62" s="332">
        <v>9.3000000000000007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election sqref="A1:XFD1"/>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12.73</v>
      </c>
      <c r="G47" s="12">
        <v>13.8</v>
      </c>
      <c r="H47" s="12">
        <v>11.82</v>
      </c>
      <c r="I47" s="12">
        <v>13.13</v>
      </c>
      <c r="J47" s="13">
        <v>13.38</v>
      </c>
    </row>
    <row r="48" spans="2:10" ht="57.75" customHeight="1" x14ac:dyDescent="0.15">
      <c r="B48" s="14"/>
      <c r="C48" s="1141" t="s">
        <v>4</v>
      </c>
      <c r="D48" s="1141"/>
      <c r="E48" s="1142"/>
      <c r="F48" s="15">
        <v>2.0299999999999998</v>
      </c>
      <c r="G48" s="16">
        <v>2.34</v>
      </c>
      <c r="H48" s="16">
        <v>2.61</v>
      </c>
      <c r="I48" s="16">
        <v>4.05</v>
      </c>
      <c r="J48" s="17">
        <v>2.46</v>
      </c>
    </row>
    <row r="49" spans="2:10" ht="57.75" customHeight="1" thickBot="1" x14ac:dyDescent="0.2">
      <c r="B49" s="18"/>
      <c r="C49" s="1143" t="s">
        <v>5</v>
      </c>
      <c r="D49" s="1143"/>
      <c r="E49" s="1144"/>
      <c r="F49" s="19">
        <v>5.83</v>
      </c>
      <c r="G49" s="20">
        <v>1.1599999999999999</v>
      </c>
      <c r="H49" s="20" t="s">
        <v>530</v>
      </c>
      <c r="I49" s="20">
        <v>2.75</v>
      </c>
      <c r="J49" s="21" t="s">
        <v>531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election activeCell="K33" sqref="K33"/>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532</v>
      </c>
      <c r="D34" s="1151"/>
      <c r="E34" s="1152"/>
      <c r="F34" s="32">
        <v>2.02</v>
      </c>
      <c r="G34" s="33">
        <v>2.33</v>
      </c>
      <c r="H34" s="33">
        <v>2.6</v>
      </c>
      <c r="I34" s="33">
        <v>4.04</v>
      </c>
      <c r="J34" s="34">
        <v>2.4500000000000002</v>
      </c>
      <c r="K34" s="22"/>
      <c r="L34" s="22"/>
      <c r="M34" s="22"/>
      <c r="N34" s="22"/>
      <c r="O34" s="22"/>
      <c r="P34" s="22"/>
    </row>
    <row r="35" spans="1:16" ht="39" customHeight="1" x14ac:dyDescent="0.15">
      <c r="A35" s="22"/>
      <c r="B35" s="35"/>
      <c r="C35" s="1145" t="s">
        <v>533</v>
      </c>
      <c r="D35" s="1146"/>
      <c r="E35" s="1147"/>
      <c r="F35" s="36">
        <v>3.84</v>
      </c>
      <c r="G35" s="37">
        <v>3.53</v>
      </c>
      <c r="H35" s="37">
        <v>2.09</v>
      </c>
      <c r="I35" s="37">
        <v>2.4</v>
      </c>
      <c r="J35" s="38">
        <v>2.23</v>
      </c>
      <c r="K35" s="22"/>
      <c r="L35" s="22"/>
      <c r="M35" s="22"/>
      <c r="N35" s="22"/>
      <c r="O35" s="22"/>
      <c r="P35" s="22"/>
    </row>
    <row r="36" spans="1:16" ht="39" customHeight="1" x14ac:dyDescent="0.15">
      <c r="A36" s="22"/>
      <c r="B36" s="35"/>
      <c r="C36" s="1145" t="s">
        <v>534</v>
      </c>
      <c r="D36" s="1146"/>
      <c r="E36" s="1147"/>
      <c r="F36" s="36">
        <v>1.73</v>
      </c>
      <c r="G36" s="37">
        <v>2.0299999999999998</v>
      </c>
      <c r="H36" s="37">
        <v>2.19</v>
      </c>
      <c r="I36" s="37">
        <v>2.15</v>
      </c>
      <c r="J36" s="38">
        <v>2.0699999999999998</v>
      </c>
      <c r="K36" s="22"/>
      <c r="L36" s="22"/>
      <c r="M36" s="22"/>
      <c r="N36" s="22"/>
      <c r="O36" s="22"/>
      <c r="P36" s="22"/>
    </row>
    <row r="37" spans="1:16" ht="39" customHeight="1" x14ac:dyDescent="0.15">
      <c r="A37" s="22"/>
      <c r="B37" s="35"/>
      <c r="C37" s="1145" t="s">
        <v>535</v>
      </c>
      <c r="D37" s="1146"/>
      <c r="E37" s="1147"/>
      <c r="F37" s="36">
        <v>1.89</v>
      </c>
      <c r="G37" s="37">
        <v>1.97</v>
      </c>
      <c r="H37" s="37">
        <v>2.08</v>
      </c>
      <c r="I37" s="37">
        <v>1.89</v>
      </c>
      <c r="J37" s="38">
        <v>1.77</v>
      </c>
      <c r="K37" s="22"/>
      <c r="L37" s="22"/>
      <c r="M37" s="22"/>
      <c r="N37" s="22"/>
      <c r="O37" s="22"/>
      <c r="P37" s="22"/>
    </row>
    <row r="38" spans="1:16" ht="39" customHeight="1" x14ac:dyDescent="0.15">
      <c r="A38" s="22"/>
      <c r="B38" s="35"/>
      <c r="C38" s="1145" t="s">
        <v>536</v>
      </c>
      <c r="D38" s="1146"/>
      <c r="E38" s="1147"/>
      <c r="F38" s="36">
        <v>1.06</v>
      </c>
      <c r="G38" s="37">
        <v>1.1000000000000001</v>
      </c>
      <c r="H38" s="37">
        <v>1.28</v>
      </c>
      <c r="I38" s="37">
        <v>1.62</v>
      </c>
      <c r="J38" s="38">
        <v>1.7</v>
      </c>
      <c r="K38" s="22"/>
      <c r="L38" s="22"/>
      <c r="M38" s="22"/>
      <c r="N38" s="22"/>
      <c r="O38" s="22"/>
      <c r="P38" s="22"/>
    </row>
    <row r="39" spans="1:16" ht="39" customHeight="1" x14ac:dyDescent="0.15">
      <c r="A39" s="22"/>
      <c r="B39" s="35"/>
      <c r="C39" s="1145" t="s">
        <v>537</v>
      </c>
      <c r="D39" s="1146"/>
      <c r="E39" s="1147"/>
      <c r="F39" s="36">
        <v>0.16</v>
      </c>
      <c r="G39" s="37">
        <v>0.3</v>
      </c>
      <c r="H39" s="37">
        <v>0.25</v>
      </c>
      <c r="I39" s="37">
        <v>0.48</v>
      </c>
      <c r="J39" s="38">
        <v>0.7</v>
      </c>
      <c r="K39" s="22"/>
      <c r="L39" s="22"/>
      <c r="M39" s="22"/>
      <c r="N39" s="22"/>
      <c r="O39" s="22"/>
      <c r="P39" s="22"/>
    </row>
    <row r="40" spans="1:16" ht="39" customHeight="1" x14ac:dyDescent="0.15">
      <c r="A40" s="22"/>
      <c r="B40" s="35"/>
      <c r="C40" s="1145" t="s">
        <v>538</v>
      </c>
      <c r="D40" s="1146"/>
      <c r="E40" s="1147"/>
      <c r="F40" s="36">
        <v>0.04</v>
      </c>
      <c r="G40" s="37">
        <v>7.0000000000000007E-2</v>
      </c>
      <c r="H40" s="37">
        <v>0.16</v>
      </c>
      <c r="I40" s="37">
        <v>0.24</v>
      </c>
      <c r="J40" s="38">
        <v>0.34</v>
      </c>
      <c r="K40" s="22"/>
      <c r="L40" s="22"/>
      <c r="M40" s="22"/>
      <c r="N40" s="22"/>
      <c r="O40" s="22"/>
      <c r="P40" s="22"/>
    </row>
    <row r="41" spans="1:16" ht="39" customHeight="1" x14ac:dyDescent="0.15">
      <c r="A41" s="22"/>
      <c r="B41" s="35"/>
      <c r="C41" s="1145" t="s">
        <v>539</v>
      </c>
      <c r="D41" s="1146"/>
      <c r="E41" s="1147"/>
      <c r="F41" s="36">
        <v>0.15</v>
      </c>
      <c r="G41" s="37">
        <v>0.16</v>
      </c>
      <c r="H41" s="37">
        <v>0.2</v>
      </c>
      <c r="I41" s="37">
        <v>0.19</v>
      </c>
      <c r="J41" s="38">
        <v>0.21</v>
      </c>
      <c r="K41" s="22"/>
      <c r="L41" s="22"/>
      <c r="M41" s="22"/>
      <c r="N41" s="22"/>
      <c r="O41" s="22"/>
      <c r="P41" s="22"/>
    </row>
    <row r="42" spans="1:16" ht="39" customHeight="1" x14ac:dyDescent="0.15">
      <c r="A42" s="22"/>
      <c r="B42" s="39"/>
      <c r="C42" s="1145" t="s">
        <v>540</v>
      </c>
      <c r="D42" s="1146"/>
      <c r="E42" s="1147"/>
      <c r="F42" s="36" t="s">
        <v>541</v>
      </c>
      <c r="G42" s="37" t="s">
        <v>542</v>
      </c>
      <c r="H42" s="37" t="s">
        <v>500</v>
      </c>
      <c r="I42" s="37" t="s">
        <v>500</v>
      </c>
      <c r="J42" s="38" t="s">
        <v>500</v>
      </c>
      <c r="K42" s="22"/>
      <c r="L42" s="22"/>
      <c r="M42" s="22"/>
      <c r="N42" s="22"/>
      <c r="O42" s="22"/>
      <c r="P42" s="22"/>
    </row>
    <row r="43" spans="1:16" ht="39" customHeight="1" thickBot="1" x14ac:dyDescent="0.2">
      <c r="A43" s="22"/>
      <c r="B43" s="40"/>
      <c r="C43" s="1148" t="s">
        <v>543</v>
      </c>
      <c r="D43" s="1149"/>
      <c r="E43" s="1150"/>
      <c r="F43" s="41">
        <v>0</v>
      </c>
      <c r="G43" s="42">
        <v>0</v>
      </c>
      <c r="H43" s="42">
        <v>0.14000000000000001</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election activeCell="O55" sqref="O5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14693</v>
      </c>
      <c r="L45" s="60">
        <v>14677</v>
      </c>
      <c r="M45" s="60">
        <v>15299</v>
      </c>
      <c r="N45" s="60">
        <v>15264</v>
      </c>
      <c r="O45" s="61">
        <v>15177</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500</v>
      </c>
      <c r="L46" s="64" t="s">
        <v>500</v>
      </c>
      <c r="M46" s="64" t="s">
        <v>500</v>
      </c>
      <c r="N46" s="64" t="s">
        <v>500</v>
      </c>
      <c r="O46" s="65" t="s">
        <v>500</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500</v>
      </c>
      <c r="L47" s="64" t="s">
        <v>500</v>
      </c>
      <c r="M47" s="64" t="s">
        <v>500</v>
      </c>
      <c r="N47" s="64" t="s">
        <v>500</v>
      </c>
      <c r="O47" s="65" t="s">
        <v>500</v>
      </c>
      <c r="P47" s="48"/>
      <c r="Q47" s="48"/>
      <c r="R47" s="48"/>
      <c r="S47" s="48"/>
      <c r="T47" s="48"/>
      <c r="U47" s="48"/>
    </row>
    <row r="48" spans="1:21" ht="30.75" customHeight="1" x14ac:dyDescent="0.15">
      <c r="A48" s="48"/>
      <c r="B48" s="1163"/>
      <c r="C48" s="1164"/>
      <c r="D48" s="62"/>
      <c r="E48" s="1155" t="s">
        <v>14</v>
      </c>
      <c r="F48" s="1155"/>
      <c r="G48" s="1155"/>
      <c r="H48" s="1155"/>
      <c r="I48" s="1155"/>
      <c r="J48" s="1156"/>
      <c r="K48" s="63">
        <v>2499</v>
      </c>
      <c r="L48" s="64">
        <v>2878</v>
      </c>
      <c r="M48" s="64">
        <v>2302</v>
      </c>
      <c r="N48" s="64">
        <v>2298</v>
      </c>
      <c r="O48" s="65">
        <v>2213</v>
      </c>
      <c r="P48" s="48"/>
      <c r="Q48" s="48"/>
      <c r="R48" s="48"/>
      <c r="S48" s="48"/>
      <c r="T48" s="48"/>
      <c r="U48" s="48"/>
    </row>
    <row r="49" spans="1:21" ht="30.75" customHeight="1" x14ac:dyDescent="0.15">
      <c r="A49" s="48"/>
      <c r="B49" s="1163"/>
      <c r="C49" s="1164"/>
      <c r="D49" s="62"/>
      <c r="E49" s="1155" t="s">
        <v>15</v>
      </c>
      <c r="F49" s="1155"/>
      <c r="G49" s="1155"/>
      <c r="H49" s="1155"/>
      <c r="I49" s="1155"/>
      <c r="J49" s="1156"/>
      <c r="K49" s="63" t="s">
        <v>500</v>
      </c>
      <c r="L49" s="64" t="s">
        <v>500</v>
      </c>
      <c r="M49" s="64" t="s">
        <v>500</v>
      </c>
      <c r="N49" s="64" t="s">
        <v>500</v>
      </c>
      <c r="O49" s="65" t="s">
        <v>500</v>
      </c>
      <c r="P49" s="48"/>
      <c r="Q49" s="48"/>
      <c r="R49" s="48"/>
      <c r="S49" s="48"/>
      <c r="T49" s="48"/>
      <c r="U49" s="48"/>
    </row>
    <row r="50" spans="1:21" ht="30.75" customHeight="1" x14ac:dyDescent="0.15">
      <c r="A50" s="48"/>
      <c r="B50" s="1163"/>
      <c r="C50" s="1164"/>
      <c r="D50" s="62"/>
      <c r="E50" s="1155" t="s">
        <v>16</v>
      </c>
      <c r="F50" s="1155"/>
      <c r="G50" s="1155"/>
      <c r="H50" s="1155"/>
      <c r="I50" s="1155"/>
      <c r="J50" s="1156"/>
      <c r="K50" s="63">
        <v>1129</v>
      </c>
      <c r="L50" s="64">
        <v>1129</v>
      </c>
      <c r="M50" s="64">
        <v>1129</v>
      </c>
      <c r="N50" s="64">
        <v>1130</v>
      </c>
      <c r="O50" s="65">
        <v>1130</v>
      </c>
      <c r="P50" s="48"/>
      <c r="Q50" s="48"/>
      <c r="R50" s="48"/>
      <c r="S50" s="48"/>
      <c r="T50" s="48"/>
      <c r="U50" s="48"/>
    </row>
    <row r="51" spans="1:21" ht="30.75" customHeight="1" x14ac:dyDescent="0.15">
      <c r="A51" s="48"/>
      <c r="B51" s="1165"/>
      <c r="C51" s="1166"/>
      <c r="D51" s="66"/>
      <c r="E51" s="1155" t="s">
        <v>17</v>
      </c>
      <c r="F51" s="1155"/>
      <c r="G51" s="1155"/>
      <c r="H51" s="1155"/>
      <c r="I51" s="1155"/>
      <c r="J51" s="1156"/>
      <c r="K51" s="63">
        <v>11</v>
      </c>
      <c r="L51" s="64">
        <v>12</v>
      </c>
      <c r="M51" s="64">
        <v>7</v>
      </c>
      <c r="N51" s="64">
        <v>7</v>
      </c>
      <c r="O51" s="65">
        <v>3</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12276</v>
      </c>
      <c r="L52" s="64">
        <v>12506</v>
      </c>
      <c r="M52" s="64">
        <v>12548</v>
      </c>
      <c r="N52" s="64">
        <v>12623</v>
      </c>
      <c r="O52" s="65">
        <v>13144</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6056</v>
      </c>
      <c r="L53" s="69">
        <v>6190</v>
      </c>
      <c r="M53" s="69">
        <v>6189</v>
      </c>
      <c r="N53" s="69">
        <v>6076</v>
      </c>
      <c r="O53" s="70">
        <v>5379</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2016-04-19T03:08:12Z</cp:lastPrinted>
  <dcterms:created xsi:type="dcterms:W3CDTF">2016-02-15T02:00:48Z</dcterms:created>
  <dcterms:modified xsi:type="dcterms:W3CDTF">2016-05-02T08:37:25Z</dcterms:modified>
  <cp:category/>
</cp:coreProperties>
</file>