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AM39" i="9"/>
  <c r="U39" i="9"/>
  <c r="C39" i="9"/>
  <c r="BW38" i="9"/>
  <c r="AM38" i="9"/>
  <c r="C38" i="9"/>
  <c r="AM37" i="9"/>
  <c r="AM36" i="9"/>
  <c r="BW34" i="9"/>
  <c r="C34" i="9"/>
  <c r="BW35" i="9" l="1"/>
  <c r="BW36" i="9" s="1"/>
  <c r="BW37" i="9" s="1"/>
  <c r="C35" i="9"/>
  <c r="C36" i="9" s="1"/>
  <c r="C37"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CO38" i="9" s="1"/>
  <c r="CO39" i="9" s="1"/>
  <c r="CO40" i="9" s="1"/>
  <c r="CO41" i="9" s="1"/>
  <c r="CO42" i="9" s="1"/>
  <c r="CO43" i="9" s="1"/>
  <c r="AM34" i="9"/>
  <c r="AM35" i="9" s="1"/>
  <c r="BE34" i="9"/>
  <c r="BE35" i="9" s="1"/>
  <c r="BE36" i="9" s="1"/>
  <c r="BE37" i="9" s="1"/>
  <c r="BE38" i="9" s="1"/>
  <c r="BE39" i="9" s="1"/>
</calcChain>
</file>

<file path=xl/sharedStrings.xml><?xml version="1.0" encoding="utf-8"?>
<sst xmlns="http://schemas.openxmlformats.org/spreadsheetml/2006/main" count="1014" uniqueCount="555">
  <si>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</si>
  <si>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</si>
  <si>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</si>
  <si>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</si>
  <si>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</si>
  <si>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</si>
  <si>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</si>
  <si>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</si>
  <si>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</si>
  <si>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</si>
  <si>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</si>
  <si>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</si>
  <si>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</si>
  <si>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</si>
  <si>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</si>
  <si>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</si>
  <si>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</si>
  <si>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</si>
  <si>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</si>
  <si>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</si>
  <si>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</si>
  <si>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</si>
  <si>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</si>
  <si>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</si>
  <si>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</si>
  <si>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</si>
  <si>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</si>
  <si>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</si>
  <si>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</si>
  <si>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</si>
  <si>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</si>
  <si>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</si>
  <si>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</si>
  <si>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</si>
  <si>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</si>
  <si>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</si>
  <si>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</si>
  <si>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</si>
  <si>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</si>
  <si>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</si>
  <si>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</si>
  <si>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</si>
  <si>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</si>
  <si>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</si>
  <si>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</si>
  <si>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</si>
  <si>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</si>
  <si>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</si>
  <si>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</si>
  <si>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</si>
  <si>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</si>
  <si>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</si>
  <si>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</si>
  <si>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</si>
  <si>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</si>
  <si>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</si>
  <si>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</si>
  <si>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</si>
  <si>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</si>
  <si>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</si>
  <si>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</si>
  <si>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</si>
  <si>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</si>
  <si>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</si>
  <si>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</si>
  <si>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</si>
  <si>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</si>
  <si>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</si>
  <si>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</si>
  <si>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</si>
  <si>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</si>
  <si>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</si>
  <si>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</si>
  <si>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</si>
  <si>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</si>
  <si>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</si>
  <si>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</si>
  <si>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</si>
  <si>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</si>
  <si>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</si>
  <si>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</si>
  <si>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庄原市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</si>
  <si>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</si>
  <si>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</si>
  <si>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</si>
  <si>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</si>
  <si>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</si>
  <si>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</si>
  <si>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</si>
  <si>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</si>
  <si>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</si>
  <si>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</si>
  <si>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</si>
  <si>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</si>
  <si>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</si>
  <si>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</si>
  <si>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</si>
  <si>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</si>
  <si>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</si>
  <si>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</si>
  <si>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</si>
  <si>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</si>
  <si>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</si>
  <si>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</si>
  <si>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</si>
  <si>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</si>
  <si>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</si>
  <si>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</si>
  <si>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</si>
  <si>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</si>
  <si>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</si>
  <si>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</si>
  <si>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</si>
  <si>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</si>
  <si>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</si>
  <si>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</si>
  <si>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</si>
  <si>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</si>
  <si>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</si>
  <si>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</si>
  <si>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</si>
  <si>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</si>
  <si>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</si>
  <si>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</si>
  <si>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</si>
  <si>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</si>
  <si>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</si>
  <si>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</si>
  <si>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</si>
  <si>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</si>
  <si>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</si>
  <si>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</si>
  <si>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</si>
  <si>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</si>
  <si>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</si>
  <si>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</si>
  <si>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</si>
  <si>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</si>
  <si>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</si>
  <si>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</si>
  <si>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</si>
  <si>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</si>
  <si>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</si>
  <si>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</si>
  <si>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</si>
  <si>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</si>
  <si>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</si>
  <si>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</si>
  <si>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</si>
  <si>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</si>
  <si>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</si>
  <si>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</si>
  <si>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</si>
  <si>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</si>
  <si>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</si>
  <si>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</si>
  <si>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</si>
  <si>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</si>
  <si>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</si>
  <si>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</si>
  <si>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</si>
  <si>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</si>
  <si>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</si>
  <si>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</si>
  <si>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</si>
  <si>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</si>
  <si>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</si>
  <si>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</si>
  <si>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</si>
  <si>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</si>
  <si>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</si>
  <si>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</si>
  <si>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</si>
  <si>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</si>
  <si>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</si>
  <si>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</si>
  <si>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</si>
  <si>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</si>
  <si>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</si>
  <si>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</si>
  <si>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</si>
  <si>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</si>
  <si>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</si>
  <si>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</si>
  <si>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</si>
  <si>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</si>
  <si>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</si>
  <si>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</si>
  <si>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</si>
  <si>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</si>
  <si>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</si>
  <si>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</si>
  <si>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</si>
  <si>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</si>
  <si>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広島県庄原市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</si>
  <si>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</si>
  <si>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</si>
  <si>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</si>
  <si>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</si>
  <si>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</si>
  <si>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</si>
  <si>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</si>
  <si>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</si>
  <si>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</si>
  <si>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</si>
  <si>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</si>
  <si>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</si>
  <si>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</si>
  <si>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</si>
  <si>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</si>
  <si>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</si>
  <si>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</si>
  <si>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</si>
  <si>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</si>
  <si>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</si>
  <si>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</si>
  <si>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</si>
  <si>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</si>
  <si>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</si>
  <si>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</si>
  <si>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</si>
  <si>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</si>
  <si>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</si>
  <si>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</si>
  <si>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</si>
  <si>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</si>
  <si>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</si>
  <si>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</si>
  <si>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</si>
  <si>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</si>
  <si>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</si>
  <si>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</si>
  <si>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</si>
  <si>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</si>
  <si>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</si>
  <si>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</si>
  <si>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</si>
  <si>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</si>
  <si>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</si>
  <si>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</si>
  <si>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</si>
  <si>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</si>
  <si>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</si>
  <si>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</si>
  <si>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</si>
  <si>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</si>
  <si>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</si>
  <si>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</si>
  <si>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</si>
  <si>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</si>
  <si>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</si>
  <si>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</si>
  <si>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</si>
  <si>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</si>
  <si>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</si>
  <si>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</si>
  <si>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</si>
  <si>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</si>
  <si>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</si>
  <si>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</si>
  <si>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</si>
  <si>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</si>
  <si>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</si>
  <si>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</si>
  <si>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</si>
  <si>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</si>
  <si>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</si>
  <si>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</si>
  <si>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</si>
  <si>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</si>
  <si>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</si>
  <si>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</si>
  <si>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</si>
  <si>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</si>
  <si>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</si>
  <si>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</si>
  <si>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</si>
  <si>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</si>
  <si>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</si>
  <si>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</si>
  <si>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</si>
  <si>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</si>
  <si>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</si>
  <si>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</si>
  <si>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</si>
  <si>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</si>
  <si>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</si>
  <si>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</si>
  <si>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</si>
  <si>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</si>
  <si>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</si>
  <si>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</si>
  <si>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</si>
  <si>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</si>
  <si>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</si>
  <si>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</si>
  <si>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</si>
  <si>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</si>
  <si>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</si>
  <si>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</si>
  <si>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</si>
  <si>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</si>
  <si>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</si>
  <si>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</si>
  <si>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</si>
  <si>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</si>
  <si>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</si>
  <si>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</si>
  <si>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</si>
  <si>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</si>
  <si>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</si>
  <si>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</si>
  <si>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</si>
  <si>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</si>
  <si>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</si>
  <si>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</si>
  <si>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</si>
  <si>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</si>
  <si>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</si>
  <si>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</si>
  <si>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</si>
  <si>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</si>
  <si>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</si>
  <si>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</si>
  <si>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</si>
  <si>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</si>
  <si>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</si>
  <si>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</si>
  <si>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</si>
  <si>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</si>
  <si>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</si>
  <si>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</si>
  <si>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</si>
  <si>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</si>
  <si>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</si>
  <si>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</si>
  <si>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</si>
  <si>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</si>
  <si>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</si>
  <si>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</si>
  <si>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</si>
  <si>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</si>
  <si>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</si>
  <si>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広島県庄原市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</si>
  <si>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</si>
  <si>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</si>
  <si>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</si>
  <si>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</si>
  <si>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</si>
  <si>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</si>
  <si>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</si>
  <si>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</si>
  <si>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</si>
  <si>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</si>
  <si>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</si>
  <si>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</si>
  <si>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</si>
  <si>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</si>
  <si>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</si>
  <si>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</si>
  <si>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</si>
  <si>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</si>
  <si>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</si>
  <si>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</si>
  <si>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住宅資金特別会計</t>
    <phoneticPr fontId="5"/>
  </si>
  <si>
    <t>歯科診療所特別会計</t>
    <phoneticPr fontId="5"/>
  </si>
  <si>
    <t>休日診療センター特別会計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</si>
  <si>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</si>
  <si>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</si>
  <si>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</si>
  <si>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</si>
  <si>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</si>
  <si>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</si>
  <si>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</si>
  <si>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</si>
  <si>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</si>
  <si>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</si>
  <si>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</si>
  <si>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</si>
  <si>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</si>
  <si>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</si>
  <si>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国民健康保険特別会計（直診勘定）</t>
    <phoneticPr fontId="5"/>
  </si>
  <si>
    <t>後期高齢者医療特別会計</t>
    <phoneticPr fontId="5"/>
  </si>
  <si>
    <t>介護保険特別会計</t>
    <phoneticPr fontId="5"/>
  </si>
  <si>
    <t>介護保険サービス事業特別会計</t>
    <phoneticPr fontId="5"/>
  </si>
  <si>
    <t>水道事業会計</t>
    <phoneticPr fontId="5"/>
  </si>
  <si>
    <t>法適用企業</t>
    <phoneticPr fontId="5"/>
  </si>
  <si>
    <t>国民健康保険病院事業会計</t>
    <phoneticPr fontId="5"/>
  </si>
  <si>
    <t>公共下水道事業特別会計</t>
    <phoneticPr fontId="5"/>
  </si>
  <si>
    <t>法非適用企業</t>
    <phoneticPr fontId="5"/>
  </si>
  <si>
    <t>農業集落排水事業特別会計</t>
    <phoneticPr fontId="5"/>
  </si>
  <si>
    <t>浄化槽整備事業特別会計</t>
    <phoneticPr fontId="5"/>
  </si>
  <si>
    <t>簡易水道事業特別会計</t>
    <phoneticPr fontId="5"/>
  </si>
  <si>
    <t>宅地造成事業特別会計</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</si>
  <si>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</si>
  <si>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</si>
  <si>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</si>
  <si>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</si>
  <si>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</si>
  <si>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</si>
  <si>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</si>
  <si>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</si>
  <si>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</si>
  <si>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</si>
  <si>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</si>
  <si>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</si>
  <si>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</si>
  <si>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</si>
  <si>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</si>
  <si>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</si>
  <si>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</si>
  <si>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</si>
  <si>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</si>
  <si>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</si>
  <si>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</si>
  <si>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</si>
  <si>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</si>
  <si>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</si>
  <si>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</si>
  <si>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</si>
  <si>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</si>
  <si>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</si>
  <si>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</si>
  <si>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</si>
  <si>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</si>
  <si>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</si>
  <si>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</si>
  <si>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</si>
  <si>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</si>
  <si>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</si>
  <si>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</si>
  <si>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</si>
  <si>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</si>
  <si>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</si>
  <si>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</si>
  <si>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</si>
  <si>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</si>
  <si>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</si>
  <si>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</si>
  <si>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</si>
  <si>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</si>
  <si>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</si>
  <si>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</si>
  <si>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</si>
  <si>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</si>
  <si>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</si>
  <si>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</si>
  <si>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</si>
  <si>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</si>
  <si>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</si>
  <si>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</si>
  <si>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</si>
  <si>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</si>
  <si>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</si>
  <si>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</si>
  <si>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</si>
  <si>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</si>
  <si>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</si>
  <si>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</si>
  <si>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</si>
  <si>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</si>
  <si>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</si>
  <si>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</si>
  <si>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</si>
  <si>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</si>
  <si>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</si>
  <si>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</si>
  <si>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</si>
  <si>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</si>
  <si>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</si>
  <si>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</si>
  <si>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</si>
  <si>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</si>
  <si>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</si>
  <si>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</si>
  <si>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</si>
  <si>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</si>
  <si>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</si>
  <si>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</si>
  <si>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</si>
  <si>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</si>
  <si>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</si>
  <si>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</si>
  <si>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</si>
  <si>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</si>
  <si>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</si>
  <si>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</si>
  <si>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</si>
  <si>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</si>
  <si>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</si>
  <si>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</si>
  <si>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</si>
  <si>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</si>
  <si>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</si>
  <si>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</si>
  <si>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</si>
  <si>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</si>
  <si>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</si>
  <si>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</si>
  <si>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</si>
  <si>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</si>
  <si>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</si>
  <si>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</si>
  <si>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</si>
  <si>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</si>
  <si>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</si>
  <si>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</si>
  <si>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</si>
  <si>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</si>
  <si>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</si>
  <si>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</si>
  <si>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</si>
  <si>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</si>
  <si>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</si>
  <si>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</si>
  <si>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</si>
  <si>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</si>
  <si>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</si>
  <si>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</si>
  <si>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</si>
  <si>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</si>
  <si>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</si>
  <si>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</si>
  <si>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</si>
  <si>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</si>
  <si>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</si>
  <si>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</si>
  <si>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1.14</t>
  </si>
  <si>
    <t>水道事業会計</t>
  </si>
  <si>
    <t>一般会計</t>
  </si>
  <si>
    <t>国民健康保険病院事業会計</t>
  </si>
  <si>
    <t>工業団地造成事業特別会計</t>
  </si>
  <si>
    <t>介護保険特別会計</t>
  </si>
  <si>
    <t>▲ 0.16</t>
  </si>
  <si>
    <t>国民健康保険特別会計</t>
  </si>
  <si>
    <t>簡易水道事業特別会計</t>
  </si>
  <si>
    <t>宅地造成事業特別会計</t>
  </si>
  <si>
    <t>その他会計（赤字）</t>
  </si>
  <si>
    <t>その他会計（黒字）</t>
  </si>
  <si>
    <t>庄原市土地開発公社</t>
    <rPh sb="0" eb="3">
      <t>ショウバラシ</t>
    </rPh>
    <rPh sb="3" eb="5">
      <t>トチ</t>
    </rPh>
    <rPh sb="5" eb="7">
      <t>カイハツ</t>
    </rPh>
    <rPh sb="7" eb="9">
      <t>コウシャ</t>
    </rPh>
    <phoneticPr fontId="2"/>
  </si>
  <si>
    <t>㈱グリーンウィンズさとやま</t>
  </si>
  <si>
    <t>㈱サンヒルズ庄原</t>
    <rPh sb="6" eb="8">
      <t>ショウバラ</t>
    </rPh>
    <phoneticPr fontId="2"/>
  </si>
  <si>
    <t>庄原市総合サービス㈱</t>
    <rPh sb="0" eb="3">
      <t>ショウバラシ</t>
    </rPh>
    <rPh sb="3" eb="5">
      <t>ソウゴウ</t>
    </rPh>
    <phoneticPr fontId="2"/>
  </si>
  <si>
    <t>西城町産業振興開発㈱</t>
    <rPh sb="0" eb="3">
      <t>サイジョウチョウ</t>
    </rPh>
    <rPh sb="3" eb="5">
      <t>サンギョウ</t>
    </rPh>
    <rPh sb="5" eb="7">
      <t>シンコウ</t>
    </rPh>
    <rPh sb="7" eb="9">
      <t>カイハツ</t>
    </rPh>
    <phoneticPr fontId="2"/>
  </si>
  <si>
    <t>㈱比婆の森</t>
    <rPh sb="1" eb="3">
      <t>ヒバ</t>
    </rPh>
    <rPh sb="4" eb="5">
      <t>モリ</t>
    </rPh>
    <phoneticPr fontId="2"/>
  </si>
  <si>
    <t>㈱ニュー東城</t>
    <rPh sb="4" eb="6">
      <t>トウジョウ</t>
    </rPh>
    <phoneticPr fontId="2"/>
  </si>
  <si>
    <t>㈱緑の村</t>
    <rPh sb="1" eb="2">
      <t>ミドリ</t>
    </rPh>
    <rPh sb="3" eb="4">
      <t>ムラ</t>
    </rPh>
    <phoneticPr fontId="2"/>
  </si>
  <si>
    <t>㈱里山総領</t>
    <rPh sb="1" eb="3">
      <t>サトヤマ</t>
    </rPh>
    <rPh sb="3" eb="5">
      <t>ソウリョウ</t>
    </rPh>
    <phoneticPr fontId="2"/>
  </si>
  <si>
    <t>㈱庄原市農林振興公社</t>
    <rPh sb="1" eb="4">
      <t>ショウバラシ</t>
    </rPh>
    <rPh sb="4" eb="6">
      <t>ノウリン</t>
    </rPh>
    <rPh sb="6" eb="8">
      <t>シンコウ</t>
    </rPh>
    <rPh sb="8" eb="10">
      <t>コウシャ</t>
    </rPh>
    <phoneticPr fontId="2"/>
  </si>
  <si>
    <t>庄原さとやまペレット㈱</t>
    <rPh sb="0" eb="2">
      <t>ショウバラ</t>
    </rPh>
    <phoneticPr fontId="2"/>
  </si>
  <si>
    <t>-</t>
    <phoneticPr fontId="2"/>
  </si>
  <si>
    <t>備北地区消防組合</t>
    <rPh sb="0" eb="1">
      <t>ビ</t>
    </rPh>
    <rPh sb="1" eb="2">
      <t>キタ</t>
    </rPh>
    <rPh sb="2" eb="4">
      <t>チク</t>
    </rPh>
    <rPh sb="4" eb="6">
      <t>ショウボウ</t>
    </rPh>
    <rPh sb="6" eb="8">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</si>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</sst>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117"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168097</c:v>
                </c:pt>
                <c:pt idx="1">
                  <c:v>149425</c:v>
                </c:pt>
                <c:pt idx="2">
                  <c:v>175287</c:v>
                </c:pt>
                <c:pt idx="3">
                  <c:v>127422</c:v>
                </c:pt>
                <c:pt idx="4">
                  <c:v>117854</c:v>
                </c:pt>
              </c:numCache>
            </c:numRef>
          </c:val>
          <c:smooth val="0"/>
        </c:ser>
        <c:dLbls>
          <c:showLegendKey val="0"/>
          <c:showVal val="0"/>
          <c:showCatName val="0"/>
          <c:showSerName val="0"/>
          <c:showPercent val="0"/>
          <c:showBubbleSize val="0"/>
        </c:dLbls>
        <c:marker val="1"/>
        <c:smooth val="0"/>
        <c:axId val="138524928"/>
        <c:axId val="138543488"/>
      </c:lineChart>
      <c:catAx>
        <c:axId val="1385249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543488"/>
        <c:crosses val="autoZero"/>
        <c:auto val="1"/>
        <c:lblAlgn val="ctr"/>
        <c:lblOffset val="100"/>
        <c:tickLblSkip val="1"/>
        <c:tickMarkSkip val="1"/>
        <c:noMultiLvlLbl val="0"/>
      </c:catAx>
      <c:valAx>
        <c:axId val="13854348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5249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1.77</c:v>
                </c:pt>
                <c:pt idx="1">
                  <c:v>3.61</c:v>
                </c:pt>
                <c:pt idx="2">
                  <c:v>3.67</c:v>
                </c:pt>
                <c:pt idx="3">
                  <c:v>3.84</c:v>
                </c:pt>
                <c:pt idx="4">
                  <c:v>4.5199999999999996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7.25</c:v>
                </c:pt>
                <c:pt idx="1">
                  <c:v>8.33</c:v>
                </c:pt>
                <c:pt idx="2">
                  <c:v>10.14</c:v>
                </c:pt>
                <c:pt idx="3">
                  <c:v>14.85</c:v>
                </c:pt>
                <c:pt idx="4">
                  <c:v>15.85</c:v>
                </c:pt>
              </c:numCache>
            </c:numRef>
          </c:val>
        </c:ser>
        <c:dLbls>
          <c:showLegendKey val="0"/>
          <c:showVal val="0"/>
          <c:showCatName val="0"/>
          <c:showSerName val="0"/>
          <c:showPercent val="0"/>
          <c:showBubbleSize val="0"/>
        </c:dLbls>
        <c:gapWidth val="250"/>
        <c:overlap val="100"/>
        <c:axId val="142674560"/>
        <c:axId val="1426849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-1.1399999999999999</c:v>
                </c:pt>
                <c:pt idx="1">
                  <c:v>1.8</c:v>
                </c:pt>
                <c:pt idx="2">
                  <c:v>0.15</c:v>
                </c:pt>
                <c:pt idx="3">
                  <c:v>2.89</c:v>
                </c:pt>
                <c:pt idx="4">
                  <c:v>1.08</c:v>
                </c:pt>
              </c:numCache>
            </c:numRef>
          </c:val>
          <c:smooth val="0"/>
        </c:ser>
        <c:dLbls>
          <c:showLegendKey val="0"/>
          <c:showVal val="0"/>
          <c:showCatName val="0"/>
          <c:showSerName val="0"/>
          <c:showPercent val="0"/>
          <c:showBubbleSize val="0"/>
        </c:dLbls>
        <c:marker val="1"/>
        <c:smooth val="0"/>
        <c:axId val="142674560"/>
        <c:axId val="142684928"/>
      </c:lineChart>
      <c:catAx>
        <c:axId val="14267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684928"/>
        <c:crosses val="autoZero"/>
        <c:auto val="1"/>
        <c:lblAlgn val="ctr"/>
        <c:lblOffset val="100"/>
        <c:tickLblSkip val="1"/>
        <c:tickMarkSkip val="1"/>
        <c:noMultiLvlLbl val="0"/>
      </c:catAx>
      <c:valAx>
        <c:axId val="142684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674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#N/A</c:v>
                </c:pt>
                <c:pt idx="3">
                  <c:v>0.13</c:v>
                </c:pt>
                <c:pt idx="4">
                  <c:v>#N/A</c:v>
                </c:pt>
                <c:pt idx="5">
                  <c:v>0.05</c:v>
                </c:pt>
                <c:pt idx="6">
                  <c:v>#N/A</c:v>
                </c:pt>
                <c:pt idx="7">
                  <c:v>0.05</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0.02</c:v>
                </c:pt>
                <c:pt idx="6">
                  <c:v>#N/A</c:v>
                </c:pt>
                <c:pt idx="7">
                  <c:v>0.02</c:v>
                </c:pt>
                <c:pt idx="8">
                  <c:v>#N/A</c:v>
                </c:pt>
                <c:pt idx="9">
                  <c:v>0.01</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0.02</c:v>
                </c:pt>
                <c:pt idx="4">
                  <c:v>#N/A</c:v>
                </c:pt>
                <c:pt idx="5">
                  <c:v>0.01</c:v>
                </c:pt>
                <c:pt idx="6">
                  <c:v>#N/A</c:v>
                </c:pt>
                <c:pt idx="7">
                  <c:v>0.03</c:v>
                </c:pt>
                <c:pt idx="8">
                  <c:v>#N/A</c:v>
                </c:pt>
                <c:pt idx="9">
                  <c:v>0.04</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0.02</c:v>
                </c:pt>
                <c:pt idx="4">
                  <c:v>#N/A</c:v>
                </c:pt>
                <c:pt idx="5">
                  <c:v>0.46</c:v>
                </c:pt>
                <c:pt idx="6">
                  <c:v>#N/A</c:v>
                </c:pt>
                <c:pt idx="7">
                  <c:v>0.03</c:v>
                </c:pt>
                <c:pt idx="8">
                  <c:v>#N/A</c:v>
                </c:pt>
                <c:pt idx="9">
                  <c:v>0.06</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0.05</c:v>
                </c:pt>
                <c:pt idx="2">
                  <c:v>0.16</c:v>
                </c:pt>
                <c:pt idx="3">
                  <c:v>#N/A</c:v>
                </c:pt>
                <c:pt idx="4">
                  <c:v>#N/A</c:v>
                </c:pt>
                <c:pt idx="5">
                  <c:v>0.52</c:v>
                </c:pt>
                <c:pt idx="6">
                  <c:v>#N/A</c:v>
                </c:pt>
                <c:pt idx="7">
                  <c:v>0.44</c:v>
                </c:pt>
                <c:pt idx="8">
                  <c:v>#N/A</c:v>
                </c:pt>
                <c:pt idx="9">
                  <c:v>0.54</c:v>
                </c:pt>
              </c:numCache>
            </c:numRef>
          </c:val>
        </c:ser>
        <c:ser>
          <c:idx val="6"/>
          <c:order val="6"/>
          <c:tx>
            <c:strRef>
              <c:f>データシート!$A$33</c:f>
              <c:strCache>
                <c:ptCount val="1"/>
                <c:pt idx="0">
                  <c:v>工業団地造成事業特別会計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0.9</c:v>
                </c:pt>
                <c:pt idx="6">
                  <c:v>#N/A</c:v>
                </c:pt>
                <c:pt idx="7">
                  <c:v>0.57999999999999996</c:v>
                </c:pt>
                <c:pt idx="8">
                  <c:v>#N/A</c:v>
                </c:pt>
                <c:pt idx="9">
                  <c:v>0.59</c:v>
                </c:pt>
              </c:numCache>
            </c:numRef>
          </c:val>
        </c:ser>
        <c:ser>
          <c:idx val="7"/>
          <c:order val="7"/>
          <c:tx>
            <c:strRef>
              <c:f>データシート!$A$34</c:f>
              <c:strCache>
                <c:ptCount val="1"/>
                <c:pt idx="0">
                  <c:v>国民健康保険病院事業会計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0.74</c:v>
                </c:pt>
                <c:pt idx="2">
                  <c:v>#N/A</c:v>
                </c:pt>
                <c:pt idx="3">
                  <c:v>1.07</c:v>
                </c:pt>
                <c:pt idx="4">
                  <c:v>#N/A</c:v>
                </c:pt>
                <c:pt idx="5">
                  <c:v>0.97</c:v>
                </c:pt>
                <c:pt idx="6">
                  <c:v>#N/A</c:v>
                </c:pt>
                <c:pt idx="7">
                  <c:v>0.94</c:v>
                </c:pt>
                <c:pt idx="8">
                  <c:v>#N/A</c:v>
                </c:pt>
                <c:pt idx="9">
                  <c:v>0.86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1.77</c:v>
                </c:pt>
                <c:pt idx="2">
                  <c:v>#N/A</c:v>
                </c:pt>
                <c:pt idx="3">
                  <c:v>3.61</c:v>
                </c:pt>
                <c:pt idx="4">
                  <c:v>#N/A</c:v>
                </c:pt>
                <c:pt idx="5">
                  <c:v>3.66</c:v>
                </c:pt>
                <c:pt idx="6">
                  <c:v>#N/A</c:v>
                </c:pt>
                <c:pt idx="7">
                  <c:v>3.82</c:v>
                </c:pt>
                <c:pt idx="8">
                  <c:v>#N/A</c:v>
                </c:pt>
                <c:pt idx="9">
                  <c:v>4.51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5.65</c:v>
                </c:pt>
                <c:pt idx="2">
                  <c:v>#N/A</c:v>
                </c:pt>
                <c:pt idx="3">
                  <c:v>6.27</c:v>
                </c:pt>
                <c:pt idx="4">
                  <c:v>#N/A</c:v>
                </c:pt>
                <c:pt idx="5">
                  <c:v>6.69</c:v>
                </c:pt>
                <c:pt idx="6">
                  <c:v>#N/A</c:v>
                </c:pt>
                <c:pt idx="7">
                  <c:v>6.69</c:v>
                </c:pt>
                <c:pt idx="8">
                  <c:v>#N/A</c:v>
                </c:pt>
                <c:pt idx="9">
                  <c:v>7.24</c:v>
                </c:pt>
              </c:numCache>
            </c:numRef>
          </c:val>
        </c:ser>
        <c:dLbls>
          <c:showLegendKey val="0"/>
          <c:showVal val="0"/>
          <c:showCatName val="0"/>
          <c:showSerName val="0"/>
          <c:showPercent val="0"/>
          <c:showBubbleSize val="0"/>
        </c:dLbls>
        <c:gapWidth val="150"/>
        <c:overlap val="100"/>
        <c:axId val="142926208"/>
        <c:axId val="142927744"/>
      </c:barChart>
      <c:catAx>
        <c:axId val="14292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927744"/>
        <c:crosses val="autoZero"/>
        <c:auto val="1"/>
        <c:lblAlgn val="ctr"/>
        <c:lblOffset val="100"/>
        <c:tickLblSkip val="1"/>
        <c:tickMarkSkip val="1"/>
        <c:noMultiLvlLbl val="0"/>
      </c:catAx>
      <c:valAx>
        <c:axId val="142927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26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4505</c:v>
                </c:pt>
                <c:pt idx="5">
                  <c:v>4582</c:v>
                </c:pt>
                <c:pt idx="8">
                  <c:v>4507</c:v>
                </c:pt>
                <c:pt idx="11">
                  <c:v>4393</c:v>
                </c:pt>
                <c:pt idx="14">
                  <c:v>4474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231</c:v>
                </c:pt>
                <c:pt idx="3">
                  <c:v>174</c:v>
                </c:pt>
                <c:pt idx="6">
                  <c:v>192</c:v>
                </c:pt>
                <c:pt idx="9">
                  <c:v>198</c:v>
                </c:pt>
                <c:pt idx="12">
                  <c:v>187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8</c:v>
                </c:pt>
                <c:pt idx="6">
                  <c:v>9</c:v>
                </c:pt>
                <c:pt idx="9">
                  <c:v>9</c:v>
                </c:pt>
                <c:pt idx="12">
                  <c:v>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928</c:v>
                </c:pt>
                <c:pt idx="3">
                  <c:v>888</c:v>
                </c:pt>
                <c:pt idx="6">
                  <c:v>1248</c:v>
                </c:pt>
                <c:pt idx="9">
                  <c:v>944</c:v>
                </c:pt>
                <c:pt idx="12">
                  <c:v>960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6537</c:v>
                </c:pt>
                <c:pt idx="3">
                  <c:v>6560</c:v>
                </c:pt>
                <c:pt idx="6">
                  <c:v>6333</c:v>
                </c:pt>
                <c:pt idx="9">
                  <c:v>6121</c:v>
                </c:pt>
                <c:pt idx="12">
                  <c:v>5940</c:v>
                </c:pt>
              </c:numCache>
            </c:numRef>
          </c:val>
        </c:ser>
        <c:dLbls>
          <c:showLegendKey val="0"/>
          <c:showVal val="0"/>
          <c:showCatName val="0"/>
          <c:showSerName val="0"/>
          <c:showPercent val="0"/>
          <c:showBubbleSize val="0"/>
        </c:dLbls>
        <c:gapWidth val="100"/>
        <c:overlap val="100"/>
        <c:axId val="143193984"/>
        <c:axId val="143204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3199</c:v>
                </c:pt>
                <c:pt idx="2">
                  <c:v>#N/A</c:v>
                </c:pt>
                <c:pt idx="3">
                  <c:v>#N/A</c:v>
                </c:pt>
                <c:pt idx="4">
                  <c:v>3049</c:v>
                </c:pt>
                <c:pt idx="5">
                  <c:v>#N/A</c:v>
                </c:pt>
                <c:pt idx="6">
                  <c:v>#N/A</c:v>
                </c:pt>
                <c:pt idx="7">
                  <c:v>3276</c:v>
                </c:pt>
                <c:pt idx="8">
                  <c:v>#N/A</c:v>
                </c:pt>
                <c:pt idx="9">
                  <c:v>#N/A</c:v>
                </c:pt>
                <c:pt idx="10">
                  <c:v>2880</c:v>
                </c:pt>
                <c:pt idx="11">
                  <c:v>#N/A</c:v>
                </c:pt>
                <c:pt idx="12">
                  <c:v>#N/A</c:v>
                </c:pt>
                <c:pt idx="13">
                  <c:v>2623</c:v>
                </c:pt>
                <c:pt idx="14">
                  <c:v>#N/A</c:v>
                </c:pt>
              </c:numCache>
            </c:numRef>
          </c:val>
          <c:smooth val="0"/>
        </c:ser>
        <c:dLbls>
          <c:showLegendKey val="0"/>
          <c:showVal val="0"/>
          <c:showCatName val="0"/>
          <c:showSerName val="0"/>
          <c:showPercent val="0"/>
          <c:showBubbleSize val="0"/>
        </c:dLbls>
        <c:marker val="1"/>
        <c:smooth val="0"/>
        <c:axId val="143193984"/>
        <c:axId val="143204352"/>
      </c:lineChart>
      <c:catAx>
        <c:axId val="143193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204352"/>
        <c:crosses val="autoZero"/>
        <c:auto val="1"/>
        <c:lblAlgn val="ctr"/>
        <c:lblOffset val="100"/>
        <c:tickLblSkip val="1"/>
        <c:tickMarkSkip val="1"/>
        <c:noMultiLvlLbl val="0"/>
      </c:catAx>
      <c:valAx>
        <c:axId val="143204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93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35238</c:v>
                </c:pt>
                <c:pt idx="5">
                  <c:v>34838</c:v>
                </c:pt>
                <c:pt idx="8">
                  <c:v>34898</c:v>
                </c:pt>
                <c:pt idx="11">
                  <c:v>35854</c:v>
                </c:pt>
                <c:pt idx="14">
                  <c:v>34622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1265</c:v>
                </c:pt>
                <c:pt idx="5">
                  <c:v>1216</c:v>
                </c:pt>
                <c:pt idx="8">
                  <c:v>998</c:v>
                </c:pt>
                <c:pt idx="11">
                  <c:v>849</c:v>
                </c:pt>
                <c:pt idx="14">
                  <c:v>661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2351</c:v>
                </c:pt>
                <c:pt idx="5">
                  <c:v>2293</c:v>
                </c:pt>
                <c:pt idx="8">
                  <c:v>2664</c:v>
                </c:pt>
                <c:pt idx="11">
                  <c:v>3941</c:v>
                </c:pt>
                <c:pt idx="14">
                  <c:v>3785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239</c:v>
                </c:pt>
                <c:pt idx="3">
                  <c:v>237</c:v>
                </c:pt>
                <c:pt idx="6">
                  <c:v>238</c:v>
                </c:pt>
                <c:pt idx="9">
                  <c:v>7</c:v>
                </c:pt>
                <c:pt idx="12">
                  <c:v>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6022</c:v>
                </c:pt>
                <c:pt idx="3">
                  <c:v>5743</c:v>
                </c:pt>
                <c:pt idx="6">
                  <c:v>4790</c:v>
                </c:pt>
                <c:pt idx="9">
                  <c:v>5372</c:v>
                </c:pt>
                <c:pt idx="12">
                  <c:v>4870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76</c:v>
                </c:pt>
                <c:pt idx="3">
                  <c:v>70</c:v>
                </c:pt>
                <c:pt idx="6">
                  <c:v>63</c:v>
                </c:pt>
                <c:pt idx="9">
                  <c:v>57</c:v>
                </c:pt>
                <c:pt idx="12">
                  <c:v>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13054</c:v>
                </c:pt>
                <c:pt idx="3">
                  <c:v>13195</c:v>
                </c:pt>
                <c:pt idx="6">
                  <c:v>13069</c:v>
                </c:pt>
                <c:pt idx="9">
                  <c:v>12595</c:v>
                </c:pt>
                <c:pt idx="12">
                  <c:v>12324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811</c:v>
                </c:pt>
                <c:pt idx="3">
                  <c:v>1575</c:v>
                </c:pt>
                <c:pt idx="6">
                  <c:v>1536</c:v>
                </c:pt>
                <c:pt idx="9">
                  <c:v>1368</c:v>
                </c:pt>
                <c:pt idx="12">
                  <c:v>1261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47339</c:v>
                </c:pt>
                <c:pt idx="3">
                  <c:v>45191</c:v>
                </c:pt>
                <c:pt idx="6">
                  <c:v>44931</c:v>
                </c:pt>
                <c:pt idx="9">
                  <c:v>42875</c:v>
                </c:pt>
                <c:pt idx="12">
                  <c:v>40903</c:v>
                </c:pt>
              </c:numCache>
            </c:numRef>
          </c:val>
        </c:ser>
        <c:dLbls>
          <c:showLegendKey val="0"/>
          <c:showVal val="0"/>
          <c:showCatName val="0"/>
          <c:showSerName val="0"/>
          <c:showPercent val="0"/>
          <c:showBubbleSize val="0"/>
        </c:dLbls>
        <c:gapWidth val="100"/>
        <c:overlap val="100"/>
        <c:axId val="143413248"/>
        <c:axId val="143415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28686</c:v>
                </c:pt>
                <c:pt idx="2">
                  <c:v>#N/A</c:v>
                </c:pt>
                <c:pt idx="3">
                  <c:v>#N/A</c:v>
                </c:pt>
                <c:pt idx="4">
                  <c:v>27664</c:v>
                </c:pt>
                <c:pt idx="5">
                  <c:v>#N/A</c:v>
                </c:pt>
                <c:pt idx="6">
                  <c:v>#N/A</c:v>
                </c:pt>
                <c:pt idx="7">
                  <c:v>26068</c:v>
                </c:pt>
                <c:pt idx="8">
                  <c:v>#N/A</c:v>
                </c:pt>
                <c:pt idx="9">
                  <c:v>#N/A</c:v>
                </c:pt>
                <c:pt idx="10">
                  <c:v>21629</c:v>
                </c:pt>
                <c:pt idx="11">
                  <c:v>#N/A</c:v>
                </c:pt>
                <c:pt idx="12">
                  <c:v>#N/A</c:v>
                </c:pt>
                <c:pt idx="13">
                  <c:v>20343</c:v>
                </c:pt>
                <c:pt idx="14">
                  <c:v>#N/A</c:v>
                </c:pt>
              </c:numCache>
            </c:numRef>
          </c:val>
          <c:smooth val="0"/>
        </c:ser>
        <c:dLbls>
          <c:showLegendKey val="0"/>
          <c:showVal val="0"/>
          <c:showCatName val="0"/>
          <c:showSerName val="0"/>
          <c:showPercent val="0"/>
          <c:showBubbleSize val="0"/>
        </c:dLbls>
        <c:marker val="1"/>
        <c:smooth val="0"/>
        <c:axId val="143413248"/>
        <c:axId val="143415168"/>
      </c:lineChart>
      <c:catAx>
        <c:axId val="14341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415168"/>
        <c:crosses val="autoZero"/>
        <c:auto val="1"/>
        <c:lblAlgn val="ctr"/>
        <c:lblOffset val="100"/>
        <c:tickLblSkip val="1"/>
        <c:tickMarkSkip val="1"/>
        <c:noMultiLvlLbl val="0"/>
      </c:catAx>
      <c:valAx>
        <c:axId val="143415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413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広島県庄原市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38,277
37,943
1,246.49
32,366,008
31,013,279
905,103
20,039,183
40,487,192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18.4
129.7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前年度と同数値の</a:t>
          </a:r>
          <a:r>
            <a:rPr kumimoji="1" lang="en-US" altLang="ja-JP" sz="1300">
              <a:latin typeface="ＭＳ Ｐゴシック"/>
            </a:rPr>
            <a:t>0.26</a:t>
          </a:r>
          <a:r>
            <a:rPr kumimoji="1" lang="ja-JP" altLang="en-US" sz="1300">
              <a:latin typeface="ＭＳ Ｐゴシック"/>
            </a:rPr>
            <a:t>となり、依然として類似団体平均を下回っている。市税が微増（</a:t>
          </a:r>
          <a:r>
            <a:rPr kumimoji="1" lang="en-US" altLang="ja-JP" sz="1300">
              <a:latin typeface="ＭＳ Ｐゴシック"/>
            </a:rPr>
            <a:t>1.6</a:t>
          </a:r>
          <a:r>
            <a:rPr kumimoji="1" lang="ja-JP" altLang="en-US" sz="1300">
              <a:latin typeface="ＭＳ Ｐゴシック"/>
            </a:rPr>
            <a:t>％増）したものの法人関係の税収低迷が続いている中、歳出の抑制効果が現れていないためであるが、今後も投資的経費の抑制と共に、起債の繰上償還や人件費の抑制等、歳出の見直しを実施し、税収の徴収率の向上にを中心とした歳入確保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7" name="直線コネクタ 66"/>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124883</xdr:rowOff>
    </xdr:to>
    <xdr:cxnSp macro="">
      <xdr:nvCxnSpPr>
        <xdr:cNvPr id="70" name="直線コネクタ 69"/>
        <xdr:cNvCxnSpPr/>
      </xdr:nvCxnSpPr>
      <xdr:spPr>
        <a:xfrm>
          <a:off x="3225800" y="76686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124883</xdr:rowOff>
    </xdr:to>
    <xdr:cxnSp macro="">
      <xdr:nvCxnSpPr>
        <xdr:cNvPr id="73" name="直線コネクタ 72"/>
        <xdr:cNvCxnSpPr/>
      </xdr:nvCxnSpPr>
      <xdr:spPr>
        <a:xfrm>
          <a:off x="2336800" y="76686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104775</xdr:rowOff>
    </xdr:from>
    <xdr:to>
      <xdr:col>3</xdr:col>
      <xdr:colOff>279400</xdr:colOff>
      <xdr:row>44</xdr:row>
      <xdr:rowOff>124883</xdr:rowOff>
    </xdr:to>
    <xdr:cxnSp macro="">
      <xdr:nvCxnSpPr>
        <xdr:cNvPr id="76" name="直線コネクタ 75"/>
        <xdr:cNvCxnSpPr/>
      </xdr:nvCxnSpPr>
      <xdr:spPr>
        <a:xfrm>
          <a:off x="1447800" y="76485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6" name="円/楕円 85"/>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7"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74083</xdr:rowOff>
    </xdr:from>
    <xdr:to>
      <xdr:col>4</xdr:col>
      <xdr:colOff>533400</xdr:colOff>
      <xdr:row>45</xdr:row>
      <xdr:rowOff>4233</xdr:rowOff>
    </xdr:to>
    <xdr:sp macro="" textlink="">
      <xdr:nvSpPr>
        <xdr:cNvPr id="90" name="円/楕円 89"/>
        <xdr:cNvSpPr/>
      </xdr:nvSpPr>
      <xdr:spPr>
        <a:xfrm>
          <a:off x="3175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160460</xdr:rowOff>
    </xdr:from>
    <xdr:ext cx="762000" cy="259045"/>
    <xdr:sp macro="" textlink="">
      <xdr:nvSpPr>
        <xdr:cNvPr id="91" name="テキスト ボックス 90"/>
        <xdr:cNvSpPr txBox="1"/>
      </xdr:nvSpPr>
      <xdr:spPr>
        <a:xfrm>
          <a:off x="2844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2" name="円/楕円 91"/>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3" name="テキスト ボックス 92"/>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53975</xdr:rowOff>
    </xdr:from>
    <xdr:to>
      <xdr:col>2</xdr:col>
      <xdr:colOff>127000</xdr:colOff>
      <xdr:row>44</xdr:row>
      <xdr:rowOff>155575</xdr:rowOff>
    </xdr:to>
    <xdr:sp macro="" textlink="">
      <xdr:nvSpPr>
        <xdr:cNvPr id="94" name="円/楕円 93"/>
        <xdr:cNvSpPr/>
      </xdr:nvSpPr>
      <xdr:spPr>
        <a:xfrm>
          <a:off x="1397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140352</xdr:rowOff>
    </xdr:from>
    <xdr:ext cx="762000" cy="259045"/>
    <xdr:sp macro="" textlink="">
      <xdr:nvSpPr>
        <xdr:cNvPr id="95" name="テキスト ボックス 94"/>
        <xdr:cNvSpPr txBox="1"/>
      </xdr:nvSpPr>
      <xdr:spPr>
        <a:xfrm>
          <a:off x="1066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0.8</a:t>
          </a:r>
          <a:r>
            <a:rPr kumimoji="1" lang="ja-JP" altLang="en-US" sz="1300">
              <a:latin typeface="ＭＳ Ｐゴシック"/>
            </a:rPr>
            <a:t>ポイント上昇し、</a:t>
          </a:r>
          <a:r>
            <a:rPr kumimoji="1" lang="en-US" altLang="ja-JP" sz="1300">
              <a:latin typeface="ＭＳ Ｐゴシック"/>
            </a:rPr>
            <a:t>94.7</a:t>
          </a:r>
          <a:r>
            <a:rPr kumimoji="1" lang="ja-JP" altLang="en-US" sz="1300">
              <a:latin typeface="ＭＳ Ｐゴシック"/>
            </a:rPr>
            <a:t>％となった。これは普通交付税の減など経常一般財源等の減したことが主な要因となっている。依然、類似団体の平均値を上回っているため、義務的経費の抑制、一般財源による歳入確保に努め、経常収支比率の低下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111578</xdr:rowOff>
    </xdr:from>
    <xdr:to>
      <xdr:col>7</xdr:col>
      <xdr:colOff>152400</xdr:colOff>
      <xdr:row>60</xdr:row>
      <xdr:rowOff>152944</xdr:rowOff>
    </xdr:to>
    <xdr:cxnSp macro="">
      <xdr:nvCxnSpPr>
        <xdr:cNvPr id="132" name="直線コネクタ 131"/>
        <xdr:cNvCxnSpPr/>
      </xdr:nvCxnSpPr>
      <xdr:spPr>
        <a:xfrm>
          <a:off x="4114800" y="10398578"/>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111578</xdr:rowOff>
    </xdr:from>
    <xdr:to>
      <xdr:col>6</xdr:col>
      <xdr:colOff>0</xdr:colOff>
      <xdr:row>60</xdr:row>
      <xdr:rowOff>159838</xdr:rowOff>
    </xdr:to>
    <xdr:cxnSp macro="">
      <xdr:nvCxnSpPr>
        <xdr:cNvPr id="135" name="直線コネクタ 134"/>
        <xdr:cNvCxnSpPr/>
      </xdr:nvCxnSpPr>
      <xdr:spPr>
        <a:xfrm flipV="1">
          <a:off x="3225800" y="1039857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159838</xdr:rowOff>
    </xdr:from>
    <xdr:to>
      <xdr:col>4</xdr:col>
      <xdr:colOff>482600</xdr:colOff>
      <xdr:row>61</xdr:row>
      <xdr:rowOff>2177</xdr:rowOff>
    </xdr:to>
    <xdr:cxnSp macro="">
      <xdr:nvCxnSpPr>
        <xdr:cNvPr id="138" name="直線コネクタ 137"/>
        <xdr:cNvCxnSpPr/>
      </xdr:nvCxnSpPr>
      <xdr:spPr>
        <a:xfrm flipV="1">
          <a:off x="2336800" y="1044683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63319</xdr:rowOff>
    </xdr:from>
    <xdr:to>
      <xdr:col>3</xdr:col>
      <xdr:colOff>279400</xdr:colOff>
      <xdr:row>61</xdr:row>
      <xdr:rowOff>2177</xdr:rowOff>
    </xdr:to>
    <xdr:cxnSp macro="">
      <xdr:nvCxnSpPr>
        <xdr:cNvPr id="141" name="直線コネクタ 140"/>
        <xdr:cNvCxnSpPr/>
      </xdr:nvCxnSpPr>
      <xdr:spPr>
        <a:xfrm>
          <a:off x="1447800" y="10350319"/>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88917</xdr:rowOff>
    </xdr:from>
    <xdr:ext cx="762000" cy="259045"/>
    <xdr:sp macro="" textlink="">
      <xdr:nvSpPr>
        <xdr:cNvPr id="145" name="テキスト ボックス 144"/>
        <xdr:cNvSpPr txBox="1"/>
      </xdr:nvSpPr>
      <xdr:spPr>
        <a:xfrm>
          <a:off x="1066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102144</xdr:rowOff>
    </xdr:from>
    <xdr:to>
      <xdr:col>7</xdr:col>
      <xdr:colOff>203200</xdr:colOff>
      <xdr:row>61</xdr:row>
      <xdr:rowOff>32294</xdr:rowOff>
    </xdr:to>
    <xdr:sp macro="" textlink="">
      <xdr:nvSpPr>
        <xdr:cNvPr id="151" name="円/楕円 150"/>
        <xdr:cNvSpPr/>
      </xdr:nvSpPr>
      <xdr:spPr>
        <a:xfrm>
          <a:off x="4902200" y="1038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74221</xdr:rowOff>
    </xdr:from>
    <xdr:ext cx="762000" cy="259045"/>
    <xdr:sp macro="" textlink="">
      <xdr:nvSpPr>
        <xdr:cNvPr id="152" name="財政構造の弾力性該当値テキスト"/>
        <xdr:cNvSpPr txBox="1"/>
      </xdr:nvSpPr>
      <xdr:spPr>
        <a:xfrm>
          <a:off x="5041900" y="1036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60778</xdr:rowOff>
    </xdr:from>
    <xdr:to>
      <xdr:col>6</xdr:col>
      <xdr:colOff>50800</xdr:colOff>
      <xdr:row>60</xdr:row>
      <xdr:rowOff>162378</xdr:rowOff>
    </xdr:to>
    <xdr:sp macro="" textlink="">
      <xdr:nvSpPr>
        <xdr:cNvPr id="153" name="円/楕円 152"/>
        <xdr:cNvSpPr/>
      </xdr:nvSpPr>
      <xdr:spPr>
        <a:xfrm>
          <a:off x="4064000" y="1034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147155</xdr:rowOff>
    </xdr:from>
    <xdr:ext cx="736600" cy="259045"/>
    <xdr:sp macro="" textlink="">
      <xdr:nvSpPr>
        <xdr:cNvPr id="154" name="テキスト ボックス 153"/>
        <xdr:cNvSpPr txBox="1"/>
      </xdr:nvSpPr>
      <xdr:spPr>
        <a:xfrm>
          <a:off x="3733800" y="10434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109038</xdr:rowOff>
    </xdr:from>
    <xdr:to>
      <xdr:col>4</xdr:col>
      <xdr:colOff>533400</xdr:colOff>
      <xdr:row>61</xdr:row>
      <xdr:rowOff>39188</xdr:rowOff>
    </xdr:to>
    <xdr:sp macro="" textlink="">
      <xdr:nvSpPr>
        <xdr:cNvPr id="155" name="円/楕円 154"/>
        <xdr:cNvSpPr/>
      </xdr:nvSpPr>
      <xdr:spPr>
        <a:xfrm>
          <a:off x="3175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23965</xdr:rowOff>
    </xdr:from>
    <xdr:ext cx="762000" cy="259045"/>
    <xdr:sp macro="" textlink="">
      <xdr:nvSpPr>
        <xdr:cNvPr id="156" name="テキスト ボックス 155"/>
        <xdr:cNvSpPr txBox="1"/>
      </xdr:nvSpPr>
      <xdr:spPr>
        <a:xfrm>
          <a:off x="2844800" y="1048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122827</xdr:rowOff>
    </xdr:from>
    <xdr:to>
      <xdr:col>3</xdr:col>
      <xdr:colOff>330200</xdr:colOff>
      <xdr:row>61</xdr:row>
      <xdr:rowOff>52977</xdr:rowOff>
    </xdr:to>
    <xdr:sp macro="" textlink="">
      <xdr:nvSpPr>
        <xdr:cNvPr id="157" name="円/楕円 156"/>
        <xdr:cNvSpPr/>
      </xdr:nvSpPr>
      <xdr:spPr>
        <a:xfrm>
          <a:off x="2286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37754</xdr:rowOff>
    </xdr:from>
    <xdr:ext cx="762000" cy="259045"/>
    <xdr:sp macro="" textlink="">
      <xdr:nvSpPr>
        <xdr:cNvPr id="158" name="テキスト ボックス 157"/>
        <xdr:cNvSpPr txBox="1"/>
      </xdr:nvSpPr>
      <xdr:spPr>
        <a:xfrm>
          <a:off x="1955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12519</xdr:rowOff>
    </xdr:from>
    <xdr:to>
      <xdr:col>2</xdr:col>
      <xdr:colOff>127000</xdr:colOff>
      <xdr:row>60</xdr:row>
      <xdr:rowOff>114119</xdr:rowOff>
    </xdr:to>
    <xdr:sp macro="" textlink="">
      <xdr:nvSpPr>
        <xdr:cNvPr id="159" name="円/楕円 158"/>
        <xdr:cNvSpPr/>
      </xdr:nvSpPr>
      <xdr:spPr>
        <a:xfrm>
          <a:off x="1397000" y="1029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98896</xdr:rowOff>
    </xdr:from>
    <xdr:ext cx="762000" cy="259045"/>
    <xdr:sp macro="" textlink="">
      <xdr:nvSpPr>
        <xdr:cNvPr id="160" name="テキスト ボックス 159"/>
        <xdr:cNvSpPr txBox="1"/>
      </xdr:nvSpPr>
      <xdr:spPr>
        <a:xfrm>
          <a:off x="1066800" y="103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[199,455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庄原市定員マネジメントプランに沿った職員数抑制の継続により前年度より減少している。一方、物件費については、除雪事業の増額等が要因で前年度より増加している。この状況の中、人口減少の影響を受けて市民１人当たりの人件費・物件費が多額となっている。類似団体平均と比較して高くなっているのは、主に物件費を要因としており、施設の維持管理業務の大半を法人等への委託や指定管理者制度の活用を実施しているためである。委託先も民間業者へも広げることで、今後は競争に伴うコスト削減が出てくることが見込まれる。</a:t>
          </a:r>
          <a:r>
            <a:rPr kumimoji="1" lang="en-US" altLang="ja-JP" sz="1300">
              <a:latin typeface="ＭＳ Ｐゴシック"/>
            </a:rPr>
            <a:t>.</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112714</xdr:rowOff>
    </xdr:from>
    <xdr:to>
      <xdr:col>7</xdr:col>
      <xdr:colOff>152400</xdr:colOff>
      <xdr:row>83</xdr:row>
      <xdr:rowOff>132035</xdr:rowOff>
    </xdr:to>
    <xdr:cxnSp macro="">
      <xdr:nvCxnSpPr>
        <xdr:cNvPr id="192" name="直線コネクタ 191"/>
        <xdr:cNvCxnSpPr/>
      </xdr:nvCxnSpPr>
      <xdr:spPr>
        <a:xfrm>
          <a:off x="4114800" y="14343064"/>
          <a:ext cx="838200" cy="19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112714</xdr:rowOff>
    </xdr:from>
    <xdr:to>
      <xdr:col>6</xdr:col>
      <xdr:colOff>0</xdr:colOff>
      <xdr:row>83</xdr:row>
      <xdr:rowOff>128319</xdr:rowOff>
    </xdr:to>
    <xdr:cxnSp macro="">
      <xdr:nvCxnSpPr>
        <xdr:cNvPr id="195" name="直線コネクタ 194"/>
        <xdr:cNvCxnSpPr/>
      </xdr:nvCxnSpPr>
      <xdr:spPr>
        <a:xfrm flipV="1">
          <a:off x="3225800" y="14343064"/>
          <a:ext cx="889000" cy="15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128319</xdr:rowOff>
    </xdr:from>
    <xdr:to>
      <xdr:col>4</xdr:col>
      <xdr:colOff>482600</xdr:colOff>
      <xdr:row>83</xdr:row>
      <xdr:rowOff>149800</xdr:rowOff>
    </xdr:to>
    <xdr:cxnSp macro="">
      <xdr:nvCxnSpPr>
        <xdr:cNvPr id="198" name="直線コネクタ 197"/>
        <xdr:cNvCxnSpPr/>
      </xdr:nvCxnSpPr>
      <xdr:spPr>
        <a:xfrm flipV="1">
          <a:off x="2336800" y="14358669"/>
          <a:ext cx="889000" cy="21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132573</xdr:rowOff>
    </xdr:from>
    <xdr:to>
      <xdr:col>3</xdr:col>
      <xdr:colOff>279400</xdr:colOff>
      <xdr:row>83</xdr:row>
      <xdr:rowOff>149800</xdr:rowOff>
    </xdr:to>
    <xdr:cxnSp macro="">
      <xdr:nvCxnSpPr>
        <xdr:cNvPr id="201" name="直線コネクタ 200"/>
        <xdr:cNvCxnSpPr/>
      </xdr:nvCxnSpPr>
      <xdr:spPr>
        <a:xfrm>
          <a:off x="1447800" y="14362923"/>
          <a:ext cx="889000" cy="17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61641</xdr:rowOff>
    </xdr:from>
    <xdr:ext cx="762000" cy="259045"/>
    <xdr:sp macro="" textlink="">
      <xdr:nvSpPr>
        <xdr:cNvPr id="205" name="テキスト ボックス 204"/>
        <xdr:cNvSpPr txBox="1"/>
      </xdr:nvSpPr>
      <xdr:spPr>
        <a:xfrm>
          <a:off x="1066800" y="1394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81235</xdr:rowOff>
    </xdr:from>
    <xdr:to>
      <xdr:col>7</xdr:col>
      <xdr:colOff>203200</xdr:colOff>
      <xdr:row>84</xdr:row>
      <xdr:rowOff>11385</xdr:rowOff>
    </xdr:to>
    <xdr:sp macro="" textlink="">
      <xdr:nvSpPr>
        <xdr:cNvPr id="211" name="円/楕円 210"/>
        <xdr:cNvSpPr/>
      </xdr:nvSpPr>
      <xdr:spPr>
        <a:xfrm>
          <a:off x="4902200" y="1431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53312</xdr:rowOff>
    </xdr:from>
    <xdr:ext cx="762000" cy="259045"/>
    <xdr:sp macro="" textlink="">
      <xdr:nvSpPr>
        <xdr:cNvPr id="212" name="人件費・物件費等の状況該当値テキスト"/>
        <xdr:cNvSpPr txBox="1"/>
      </xdr:nvSpPr>
      <xdr:spPr>
        <a:xfrm>
          <a:off x="5041900" y="14283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199,455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61914</xdr:rowOff>
    </xdr:from>
    <xdr:to>
      <xdr:col>6</xdr:col>
      <xdr:colOff>50800</xdr:colOff>
      <xdr:row>83</xdr:row>
      <xdr:rowOff>163514</xdr:rowOff>
    </xdr:to>
    <xdr:sp macro="" textlink="">
      <xdr:nvSpPr>
        <xdr:cNvPr id="213" name="円/楕円 212"/>
        <xdr:cNvSpPr/>
      </xdr:nvSpPr>
      <xdr:spPr>
        <a:xfrm>
          <a:off x="4064000" y="1429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148291</xdr:rowOff>
    </xdr:from>
    <xdr:ext cx="736600" cy="259045"/>
    <xdr:sp macro="" textlink="">
      <xdr:nvSpPr>
        <xdr:cNvPr id="214" name="テキスト ボックス 213"/>
        <xdr:cNvSpPr txBox="1"/>
      </xdr:nvSpPr>
      <xdr:spPr>
        <a:xfrm>
          <a:off x="3733800" y="14378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191,448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77519</xdr:rowOff>
    </xdr:from>
    <xdr:to>
      <xdr:col>4</xdr:col>
      <xdr:colOff>533400</xdr:colOff>
      <xdr:row>84</xdr:row>
      <xdr:rowOff>7669</xdr:rowOff>
    </xdr:to>
    <xdr:sp macro="" textlink="">
      <xdr:nvSpPr>
        <xdr:cNvPr id="215" name="円/楕円 214"/>
        <xdr:cNvSpPr/>
      </xdr:nvSpPr>
      <xdr:spPr>
        <a:xfrm>
          <a:off x="3175000" y="1430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163896</xdr:rowOff>
    </xdr:from>
    <xdr:ext cx="762000" cy="259045"/>
    <xdr:sp macro="" textlink="">
      <xdr:nvSpPr>
        <xdr:cNvPr id="216" name="テキスト ボックス 215"/>
        <xdr:cNvSpPr txBox="1"/>
      </xdr:nvSpPr>
      <xdr:spPr>
        <a:xfrm>
          <a:off x="2844800" y="1439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197,915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99000</xdr:rowOff>
    </xdr:from>
    <xdr:to>
      <xdr:col>3</xdr:col>
      <xdr:colOff>330200</xdr:colOff>
      <xdr:row>84</xdr:row>
      <xdr:rowOff>29150</xdr:rowOff>
    </xdr:to>
    <xdr:sp macro="" textlink="">
      <xdr:nvSpPr>
        <xdr:cNvPr id="217" name="円/楕円 216"/>
        <xdr:cNvSpPr/>
      </xdr:nvSpPr>
      <xdr:spPr>
        <a:xfrm>
          <a:off x="2286000" y="143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13927</xdr:rowOff>
    </xdr:from>
    <xdr:ext cx="762000" cy="259045"/>
    <xdr:sp macro="" textlink="">
      <xdr:nvSpPr>
        <xdr:cNvPr id="218" name="テキスト ボックス 217"/>
        <xdr:cNvSpPr txBox="1"/>
      </xdr:nvSpPr>
      <xdr:spPr>
        <a:xfrm>
          <a:off x="1955800" y="1441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206,817</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81773</xdr:rowOff>
    </xdr:from>
    <xdr:to>
      <xdr:col>2</xdr:col>
      <xdr:colOff>127000</xdr:colOff>
      <xdr:row>84</xdr:row>
      <xdr:rowOff>11923</xdr:rowOff>
    </xdr:to>
    <xdr:sp macro="" textlink="">
      <xdr:nvSpPr>
        <xdr:cNvPr id="219" name="円/楕円 218"/>
        <xdr:cNvSpPr/>
      </xdr:nvSpPr>
      <xdr:spPr>
        <a:xfrm>
          <a:off x="1397000" y="14312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168150</xdr:rowOff>
    </xdr:from>
    <xdr:ext cx="762000" cy="259045"/>
    <xdr:sp macro="" textlink="">
      <xdr:nvSpPr>
        <xdr:cNvPr id="220" name="テキスト ボックス 219"/>
        <xdr:cNvSpPr txBox="1"/>
      </xdr:nvSpPr>
      <xdr:spPr>
        <a:xfrm>
          <a:off x="1066800" y="1439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199,678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類似団体平均と同値となっているが、給料体系の見直し等や庄原市定員マネジメントプランの推進を通じ、引き続き、縮減に努める。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104139</xdr:rowOff>
    </xdr:from>
    <xdr:to>
      <xdr:col>24</xdr:col>
      <xdr:colOff>558800</xdr:colOff>
      <xdr:row>85</xdr:row>
      <xdr:rowOff>128270</xdr:rowOff>
    </xdr:to>
    <xdr:cxnSp macro="">
      <xdr:nvCxnSpPr>
        <xdr:cNvPr id="252" name="直線コネクタ 251"/>
        <xdr:cNvCxnSpPr/>
      </xdr:nvCxnSpPr>
      <xdr:spPr>
        <a:xfrm>
          <a:off x="16179800" y="14677389"/>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87</xdr:row>
      <xdr:rowOff>118363</xdr:rowOff>
    </xdr:to>
    <xdr:cxnSp macro="">
      <xdr:nvCxnSpPr>
        <xdr:cNvPr id="255" name="直線コネクタ 254"/>
        <xdr:cNvCxnSpPr/>
      </xdr:nvCxnSpPr>
      <xdr:spPr>
        <a:xfrm flipV="1">
          <a:off x="15290800" y="14677389"/>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118363</xdr:rowOff>
    </xdr:from>
    <xdr:to>
      <xdr:col>22</xdr:col>
      <xdr:colOff>203200</xdr:colOff>
      <xdr:row>87</xdr:row>
      <xdr:rowOff>147320</xdr:rowOff>
    </xdr:to>
    <xdr:cxnSp macro="">
      <xdr:nvCxnSpPr>
        <xdr:cNvPr id="258" name="直線コネクタ 257"/>
        <xdr:cNvCxnSpPr/>
      </xdr:nvCxnSpPr>
      <xdr:spPr>
        <a:xfrm flipV="1">
          <a:off x="14401800" y="15034513"/>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94487</xdr:rowOff>
    </xdr:from>
    <xdr:to>
      <xdr:col>21</xdr:col>
      <xdr:colOff>0</xdr:colOff>
      <xdr:row>87</xdr:row>
      <xdr:rowOff>147320</xdr:rowOff>
    </xdr:to>
    <xdr:cxnSp macro="">
      <xdr:nvCxnSpPr>
        <xdr:cNvPr id="261" name="直線コネクタ 260"/>
        <xdr:cNvCxnSpPr/>
      </xdr:nvCxnSpPr>
      <xdr:spPr>
        <a:xfrm>
          <a:off x="13512800" y="14667737"/>
          <a:ext cx="889000" cy="395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145814</xdr:rowOff>
    </xdr:from>
    <xdr:ext cx="762000" cy="259045"/>
    <xdr:sp macro="" textlink="">
      <xdr:nvSpPr>
        <xdr:cNvPr id="265" name="テキスト ボックス 264"/>
        <xdr:cNvSpPr txBox="1"/>
      </xdr:nvSpPr>
      <xdr:spPr>
        <a:xfrm>
          <a:off x="13131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2"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73" name="円/楕円 272"/>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165116</xdr:rowOff>
    </xdr:from>
    <xdr:ext cx="736600" cy="259045"/>
    <xdr:sp macro="" textlink="">
      <xdr:nvSpPr>
        <xdr:cNvPr id="274" name="テキスト ボックス 273"/>
        <xdr:cNvSpPr txBox="1"/>
      </xdr:nvSpPr>
      <xdr:spPr>
        <a:xfrm>
          <a:off x="15798800" y="14395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67563</xdr:rowOff>
    </xdr:from>
    <xdr:to>
      <xdr:col>22</xdr:col>
      <xdr:colOff>254000</xdr:colOff>
      <xdr:row>87</xdr:row>
      <xdr:rowOff>169163</xdr:rowOff>
    </xdr:to>
    <xdr:sp macro="" textlink="">
      <xdr:nvSpPr>
        <xdr:cNvPr id="275" name="円/楕円 274"/>
        <xdr:cNvSpPr/>
      </xdr:nvSpPr>
      <xdr:spPr>
        <a:xfrm>
          <a:off x="15240000" y="1498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7890</xdr:rowOff>
    </xdr:from>
    <xdr:ext cx="762000" cy="259045"/>
    <xdr:sp macro="" textlink="">
      <xdr:nvSpPr>
        <xdr:cNvPr id="276" name="テキスト ボックス 275"/>
        <xdr:cNvSpPr txBox="1"/>
      </xdr:nvSpPr>
      <xdr:spPr>
        <a:xfrm>
          <a:off x="14909800" y="1475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96520</xdr:rowOff>
    </xdr:from>
    <xdr:to>
      <xdr:col>21</xdr:col>
      <xdr:colOff>50800</xdr:colOff>
      <xdr:row>88</xdr:row>
      <xdr:rowOff>26670</xdr:rowOff>
    </xdr:to>
    <xdr:sp macro="" textlink="">
      <xdr:nvSpPr>
        <xdr:cNvPr id="277" name="円/楕円 276"/>
        <xdr:cNvSpPr/>
      </xdr:nvSpPr>
      <xdr:spPr>
        <a:xfrm>
          <a:off x="14351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36847</xdr:rowOff>
    </xdr:from>
    <xdr:ext cx="762000" cy="259045"/>
    <xdr:sp macro="" textlink="">
      <xdr:nvSpPr>
        <xdr:cNvPr id="278" name="テキスト ボックス 277"/>
        <xdr:cNvSpPr txBox="1"/>
      </xdr:nvSpPr>
      <xdr:spPr>
        <a:xfrm>
          <a:off x="14020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43687</xdr:rowOff>
    </xdr:from>
    <xdr:to>
      <xdr:col>19</xdr:col>
      <xdr:colOff>533400</xdr:colOff>
      <xdr:row>85</xdr:row>
      <xdr:rowOff>145287</xdr:rowOff>
    </xdr:to>
    <xdr:sp macro="" textlink="">
      <xdr:nvSpPr>
        <xdr:cNvPr id="279" name="円/楕円 278"/>
        <xdr:cNvSpPr/>
      </xdr:nvSpPr>
      <xdr:spPr>
        <a:xfrm>
          <a:off x="13462000" y="1461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130064</xdr:rowOff>
    </xdr:from>
    <xdr:ext cx="762000" cy="259045"/>
    <xdr:sp macro="" textlink="">
      <xdr:nvSpPr>
        <xdr:cNvPr id="280" name="テキスト ボックス 279"/>
        <xdr:cNvSpPr txBox="1"/>
      </xdr:nvSpPr>
      <xdr:spPr>
        <a:xfrm>
          <a:off x="13131800" y="1470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の面積が広大で、類似団体と比較して、支所を多く配置しなくてはいけないことから、平均を上回っている。また、人口減少の影響もあり前年度より微増している。今後、庄原市定員マネジメントプランに基づき、民間業者等への委託の推進を検討しつつ、平成</a:t>
          </a:r>
          <a:r>
            <a:rPr kumimoji="1" lang="en-US" altLang="ja-JP" sz="1300">
              <a:latin typeface="ＭＳ Ｐゴシック"/>
            </a:rPr>
            <a:t>33</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日時点で合計</a:t>
          </a:r>
          <a:r>
            <a:rPr kumimoji="1" lang="en-US" altLang="ja-JP" sz="1300">
              <a:latin typeface="ＭＳ Ｐゴシック"/>
            </a:rPr>
            <a:t>513</a:t>
          </a:r>
          <a:r>
            <a:rPr kumimoji="1" lang="ja-JP" altLang="en-US" sz="1300">
              <a:latin typeface="ＭＳ Ｐゴシック"/>
            </a:rPr>
            <a:t>人を目指し職員削減に努める。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168305</xdr:rowOff>
    </xdr:from>
    <xdr:to>
      <xdr:col>24</xdr:col>
      <xdr:colOff>558800</xdr:colOff>
      <xdr:row>64</xdr:row>
      <xdr:rowOff>11793</xdr:rowOff>
    </xdr:to>
    <xdr:cxnSp macro="">
      <xdr:nvCxnSpPr>
        <xdr:cNvPr id="317" name="直線コネクタ 316"/>
        <xdr:cNvCxnSpPr/>
      </xdr:nvCxnSpPr>
      <xdr:spPr>
        <a:xfrm>
          <a:off x="16179800" y="10969655"/>
          <a:ext cx="8382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168305</xdr:rowOff>
    </xdr:from>
    <xdr:to>
      <xdr:col>23</xdr:col>
      <xdr:colOff>406400</xdr:colOff>
      <xdr:row>64</xdr:row>
      <xdr:rowOff>26730</xdr:rowOff>
    </xdr:to>
    <xdr:cxnSp macro="">
      <xdr:nvCxnSpPr>
        <xdr:cNvPr id="320" name="直線コネクタ 319"/>
        <xdr:cNvCxnSpPr/>
      </xdr:nvCxnSpPr>
      <xdr:spPr>
        <a:xfrm flipV="1">
          <a:off x="15290800" y="10969655"/>
          <a:ext cx="8890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26730</xdr:rowOff>
    </xdr:from>
    <xdr:to>
      <xdr:col>22</xdr:col>
      <xdr:colOff>203200</xdr:colOff>
      <xdr:row>64</xdr:row>
      <xdr:rowOff>73841</xdr:rowOff>
    </xdr:to>
    <xdr:cxnSp macro="">
      <xdr:nvCxnSpPr>
        <xdr:cNvPr id="323" name="直線コネクタ 322"/>
        <xdr:cNvCxnSpPr/>
      </xdr:nvCxnSpPr>
      <xdr:spPr>
        <a:xfrm flipV="1">
          <a:off x="14401800" y="10999530"/>
          <a:ext cx="889000" cy="4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53159</xdr:rowOff>
    </xdr:from>
    <xdr:to>
      <xdr:col>21</xdr:col>
      <xdr:colOff>0</xdr:colOff>
      <xdr:row>64</xdr:row>
      <xdr:rowOff>73841</xdr:rowOff>
    </xdr:to>
    <xdr:cxnSp macro="">
      <xdr:nvCxnSpPr>
        <xdr:cNvPr id="326" name="直線コネクタ 325"/>
        <xdr:cNvCxnSpPr/>
      </xdr:nvCxnSpPr>
      <xdr:spPr>
        <a:xfrm>
          <a:off x="13512800" y="1102595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139899</xdr:rowOff>
    </xdr:from>
    <xdr:ext cx="762000" cy="259045"/>
    <xdr:sp macro="" textlink="">
      <xdr:nvSpPr>
        <xdr:cNvPr id="330" name="テキスト ボックス 329"/>
        <xdr:cNvSpPr txBox="1"/>
      </xdr:nvSpPr>
      <xdr:spPr>
        <a:xfrm>
          <a:off x="13131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132443</xdr:rowOff>
    </xdr:from>
    <xdr:to>
      <xdr:col>24</xdr:col>
      <xdr:colOff>609600</xdr:colOff>
      <xdr:row>64</xdr:row>
      <xdr:rowOff>62593</xdr:rowOff>
    </xdr:to>
    <xdr:sp macro="" textlink="">
      <xdr:nvSpPr>
        <xdr:cNvPr id="336" name="円/楕円 335"/>
        <xdr:cNvSpPr/>
      </xdr:nvSpPr>
      <xdr:spPr>
        <a:xfrm>
          <a:off x="169672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104520</xdr:rowOff>
    </xdr:from>
    <xdr:ext cx="762000" cy="259045"/>
    <xdr:sp macro="" textlink="">
      <xdr:nvSpPr>
        <xdr:cNvPr id="337" name="定員管理の状況該当値テキスト"/>
        <xdr:cNvSpPr txBox="1"/>
      </xdr:nvSpPr>
      <xdr:spPr>
        <a:xfrm>
          <a:off x="17106900" y="10905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117505</xdr:rowOff>
    </xdr:from>
    <xdr:to>
      <xdr:col>23</xdr:col>
      <xdr:colOff>457200</xdr:colOff>
      <xdr:row>64</xdr:row>
      <xdr:rowOff>47655</xdr:rowOff>
    </xdr:to>
    <xdr:sp macro="" textlink="">
      <xdr:nvSpPr>
        <xdr:cNvPr id="338" name="円/楕円 337"/>
        <xdr:cNvSpPr/>
      </xdr:nvSpPr>
      <xdr:spPr>
        <a:xfrm>
          <a:off x="16129000" y="109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32432</xdr:rowOff>
    </xdr:from>
    <xdr:ext cx="736600" cy="259045"/>
    <xdr:sp macro="" textlink="">
      <xdr:nvSpPr>
        <xdr:cNvPr id="339" name="テキスト ボックス 338"/>
        <xdr:cNvSpPr txBox="1"/>
      </xdr:nvSpPr>
      <xdr:spPr>
        <a:xfrm>
          <a:off x="15798800" y="11005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147380</xdr:rowOff>
    </xdr:from>
    <xdr:to>
      <xdr:col>22</xdr:col>
      <xdr:colOff>254000</xdr:colOff>
      <xdr:row>64</xdr:row>
      <xdr:rowOff>77530</xdr:rowOff>
    </xdr:to>
    <xdr:sp macro="" textlink="">
      <xdr:nvSpPr>
        <xdr:cNvPr id="340" name="円/楕円 339"/>
        <xdr:cNvSpPr/>
      </xdr:nvSpPr>
      <xdr:spPr>
        <a:xfrm>
          <a:off x="15240000" y="1094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62307</xdr:rowOff>
    </xdr:from>
    <xdr:ext cx="762000" cy="259045"/>
    <xdr:sp macro="" textlink="">
      <xdr:nvSpPr>
        <xdr:cNvPr id="341" name="テキスト ボックス 340"/>
        <xdr:cNvSpPr txBox="1"/>
      </xdr:nvSpPr>
      <xdr:spPr>
        <a:xfrm>
          <a:off x="14909800" y="1103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23041</xdr:rowOff>
    </xdr:from>
    <xdr:to>
      <xdr:col>21</xdr:col>
      <xdr:colOff>50800</xdr:colOff>
      <xdr:row>64</xdr:row>
      <xdr:rowOff>124641</xdr:rowOff>
    </xdr:to>
    <xdr:sp macro="" textlink="">
      <xdr:nvSpPr>
        <xdr:cNvPr id="342" name="円/楕円 341"/>
        <xdr:cNvSpPr/>
      </xdr:nvSpPr>
      <xdr:spPr>
        <a:xfrm>
          <a:off x="14351000" y="1099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109418</xdr:rowOff>
    </xdr:from>
    <xdr:ext cx="762000" cy="259045"/>
    <xdr:sp macro="" textlink="">
      <xdr:nvSpPr>
        <xdr:cNvPr id="343" name="テキスト ボックス 342"/>
        <xdr:cNvSpPr txBox="1"/>
      </xdr:nvSpPr>
      <xdr:spPr>
        <a:xfrm>
          <a:off x="14020800" y="1108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2359</xdr:rowOff>
    </xdr:from>
    <xdr:to>
      <xdr:col>19</xdr:col>
      <xdr:colOff>533400</xdr:colOff>
      <xdr:row>64</xdr:row>
      <xdr:rowOff>103959</xdr:rowOff>
    </xdr:to>
    <xdr:sp macro="" textlink="">
      <xdr:nvSpPr>
        <xdr:cNvPr id="344" name="円/楕円 343"/>
        <xdr:cNvSpPr/>
      </xdr:nvSpPr>
      <xdr:spPr>
        <a:xfrm>
          <a:off x="13462000" y="10975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88736</xdr:rowOff>
    </xdr:from>
    <xdr:ext cx="762000" cy="259045"/>
    <xdr:sp macro="" textlink="">
      <xdr:nvSpPr>
        <xdr:cNvPr id="345" name="テキスト ボックス 344"/>
        <xdr:cNvSpPr txBox="1"/>
      </xdr:nvSpPr>
      <xdr:spPr>
        <a:xfrm>
          <a:off x="13131800" y="11061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昨年度に比べて</a:t>
          </a:r>
          <a:r>
            <a:rPr kumimoji="1" lang="en-US" altLang="ja-JP" sz="1300">
              <a:latin typeface="ＭＳ Ｐゴシック"/>
            </a:rPr>
            <a:t>0.8</a:t>
          </a:r>
          <a:r>
            <a:rPr kumimoji="1" lang="ja-JP" altLang="en-US" sz="1300">
              <a:latin typeface="ＭＳ Ｐゴシック"/>
            </a:rPr>
            <a:t>ポイント改善した。類似団体を上回っているものの、公債費負担適正化計画に沿った計画的な市債発行に努めることにより、実質公債費比率が着実に低減できている。平成</a:t>
          </a:r>
          <a:r>
            <a:rPr kumimoji="1" lang="en-US" altLang="ja-JP" sz="1300">
              <a:latin typeface="ＭＳ Ｐゴシック"/>
            </a:rPr>
            <a:t>27</a:t>
          </a:r>
          <a:r>
            <a:rPr kumimoji="1" lang="ja-JP" altLang="en-US" sz="1300">
              <a:latin typeface="ＭＳ Ｐゴシック"/>
            </a:rPr>
            <a:t>年決算では</a:t>
          </a:r>
          <a:r>
            <a:rPr kumimoji="1" lang="en-US" altLang="ja-JP" sz="1300">
              <a:latin typeface="ＭＳ Ｐゴシック"/>
            </a:rPr>
            <a:t>18.0</a:t>
          </a:r>
          <a:r>
            <a:rPr kumimoji="1" lang="ja-JP" altLang="en-US" sz="1300">
              <a:latin typeface="ＭＳ Ｐゴシック"/>
            </a:rPr>
            <a:t>％を下回る見込みとなっている。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18542</xdr:rowOff>
    </xdr:from>
    <xdr:to>
      <xdr:col>24</xdr:col>
      <xdr:colOff>558800</xdr:colOff>
      <xdr:row>39</xdr:row>
      <xdr:rowOff>37846</xdr:rowOff>
    </xdr:to>
    <xdr:cxnSp macro="">
      <xdr:nvCxnSpPr>
        <xdr:cNvPr id="377" name="直線コネクタ 376"/>
        <xdr:cNvCxnSpPr/>
      </xdr:nvCxnSpPr>
      <xdr:spPr>
        <a:xfrm flipV="1">
          <a:off x="16179800" y="6705092"/>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37846</xdr:rowOff>
    </xdr:from>
    <xdr:to>
      <xdr:col>23</xdr:col>
      <xdr:colOff>406400</xdr:colOff>
      <xdr:row>39</xdr:row>
      <xdr:rowOff>49911</xdr:rowOff>
    </xdr:to>
    <xdr:cxnSp macro="">
      <xdr:nvCxnSpPr>
        <xdr:cNvPr id="380" name="直線コネクタ 379"/>
        <xdr:cNvCxnSpPr/>
      </xdr:nvCxnSpPr>
      <xdr:spPr>
        <a:xfrm flipV="1">
          <a:off x="15290800" y="6724396"/>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49911</xdr:rowOff>
    </xdr:from>
    <xdr:to>
      <xdr:col>22</xdr:col>
      <xdr:colOff>203200</xdr:colOff>
      <xdr:row>39</xdr:row>
      <xdr:rowOff>61976</xdr:rowOff>
    </xdr:to>
    <xdr:cxnSp macro="">
      <xdr:nvCxnSpPr>
        <xdr:cNvPr id="383" name="直線コネクタ 382"/>
        <xdr:cNvCxnSpPr/>
      </xdr:nvCxnSpPr>
      <xdr:spPr>
        <a:xfrm flipV="1">
          <a:off x="14401800" y="6736461"/>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61976</xdr:rowOff>
    </xdr:from>
    <xdr:to>
      <xdr:col>21</xdr:col>
      <xdr:colOff>0</xdr:colOff>
      <xdr:row>39</xdr:row>
      <xdr:rowOff>88519</xdr:rowOff>
    </xdr:to>
    <xdr:cxnSp macro="">
      <xdr:nvCxnSpPr>
        <xdr:cNvPr id="386" name="直線コネクタ 385"/>
        <xdr:cNvCxnSpPr/>
      </xdr:nvCxnSpPr>
      <xdr:spPr>
        <a:xfrm flipV="1">
          <a:off x="13512800" y="6748526"/>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139192</xdr:rowOff>
    </xdr:from>
    <xdr:to>
      <xdr:col>24</xdr:col>
      <xdr:colOff>609600</xdr:colOff>
      <xdr:row>39</xdr:row>
      <xdr:rowOff>69342</xdr:rowOff>
    </xdr:to>
    <xdr:sp macro="" textlink="">
      <xdr:nvSpPr>
        <xdr:cNvPr id="396" name="円/楕円 395"/>
        <xdr:cNvSpPr/>
      </xdr:nvSpPr>
      <xdr:spPr>
        <a:xfrm>
          <a:off x="169672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111269</xdr:rowOff>
    </xdr:from>
    <xdr:ext cx="762000" cy="259045"/>
    <xdr:sp macro="" textlink="">
      <xdr:nvSpPr>
        <xdr:cNvPr id="397" name="公債費負担の状況該当値テキスト"/>
        <xdr:cNvSpPr txBox="1"/>
      </xdr:nvSpPr>
      <xdr:spPr>
        <a:xfrm>
          <a:off x="17106900" y="6626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158496</xdr:rowOff>
    </xdr:from>
    <xdr:to>
      <xdr:col>23</xdr:col>
      <xdr:colOff>457200</xdr:colOff>
      <xdr:row>39</xdr:row>
      <xdr:rowOff>88646</xdr:rowOff>
    </xdr:to>
    <xdr:sp macro="" textlink="">
      <xdr:nvSpPr>
        <xdr:cNvPr id="398" name="円/楕円 397"/>
        <xdr:cNvSpPr/>
      </xdr:nvSpPr>
      <xdr:spPr>
        <a:xfrm>
          <a:off x="16129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73423</xdr:rowOff>
    </xdr:from>
    <xdr:ext cx="736600" cy="259045"/>
    <xdr:sp macro="" textlink="">
      <xdr:nvSpPr>
        <xdr:cNvPr id="399" name="テキスト ボックス 398"/>
        <xdr:cNvSpPr txBox="1"/>
      </xdr:nvSpPr>
      <xdr:spPr>
        <a:xfrm>
          <a:off x="15798800" y="675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170561</xdr:rowOff>
    </xdr:from>
    <xdr:to>
      <xdr:col>22</xdr:col>
      <xdr:colOff>254000</xdr:colOff>
      <xdr:row>39</xdr:row>
      <xdr:rowOff>100711</xdr:rowOff>
    </xdr:to>
    <xdr:sp macro="" textlink="">
      <xdr:nvSpPr>
        <xdr:cNvPr id="400" name="円/楕円 399"/>
        <xdr:cNvSpPr/>
      </xdr:nvSpPr>
      <xdr:spPr>
        <a:xfrm>
          <a:off x="15240000" y="6685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85488</xdr:rowOff>
    </xdr:from>
    <xdr:ext cx="762000" cy="259045"/>
    <xdr:sp macro="" textlink="">
      <xdr:nvSpPr>
        <xdr:cNvPr id="401" name="テキスト ボックス 400"/>
        <xdr:cNvSpPr txBox="1"/>
      </xdr:nvSpPr>
      <xdr:spPr>
        <a:xfrm>
          <a:off x="14909800" y="677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11176</xdr:rowOff>
    </xdr:from>
    <xdr:to>
      <xdr:col>21</xdr:col>
      <xdr:colOff>50800</xdr:colOff>
      <xdr:row>39</xdr:row>
      <xdr:rowOff>112776</xdr:rowOff>
    </xdr:to>
    <xdr:sp macro="" textlink="">
      <xdr:nvSpPr>
        <xdr:cNvPr id="402" name="円/楕円 401"/>
        <xdr:cNvSpPr/>
      </xdr:nvSpPr>
      <xdr:spPr>
        <a:xfrm>
          <a:off x="14351000" y="669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97553</xdr:rowOff>
    </xdr:from>
    <xdr:ext cx="762000" cy="259045"/>
    <xdr:sp macro="" textlink="">
      <xdr:nvSpPr>
        <xdr:cNvPr id="403" name="テキスト ボックス 402"/>
        <xdr:cNvSpPr txBox="1"/>
      </xdr:nvSpPr>
      <xdr:spPr>
        <a:xfrm>
          <a:off x="14020800" y="678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37719</xdr:rowOff>
    </xdr:from>
    <xdr:to>
      <xdr:col>19</xdr:col>
      <xdr:colOff>533400</xdr:colOff>
      <xdr:row>39</xdr:row>
      <xdr:rowOff>139319</xdr:rowOff>
    </xdr:to>
    <xdr:sp macro="" textlink="">
      <xdr:nvSpPr>
        <xdr:cNvPr id="404" name="円/楕円 403"/>
        <xdr:cNvSpPr/>
      </xdr:nvSpPr>
      <xdr:spPr>
        <a:xfrm>
          <a:off x="13462000" y="6724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124096</xdr:rowOff>
    </xdr:from>
    <xdr:ext cx="762000" cy="259045"/>
    <xdr:sp macro="" textlink="">
      <xdr:nvSpPr>
        <xdr:cNvPr id="405" name="テキスト ボックス 404"/>
        <xdr:cNvSpPr txBox="1"/>
      </xdr:nvSpPr>
      <xdr:spPr>
        <a:xfrm>
          <a:off x="13131800" y="6810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昨年度に比べて、</a:t>
          </a:r>
          <a:r>
            <a:rPr kumimoji="1" lang="en-US" altLang="ja-JP" sz="1300">
              <a:latin typeface="ＭＳ Ｐゴシック"/>
            </a:rPr>
            <a:t>5.2</a:t>
          </a:r>
          <a:r>
            <a:rPr kumimoji="1" lang="ja-JP" altLang="en-US" sz="1300">
              <a:latin typeface="ＭＳ Ｐゴシック"/>
            </a:rPr>
            <a:t>ポイント改善した。要因としては、公債費負担適正化計画に沿った新規借入の抑制の実施と、任意の繰上償還を含めた地方債残高の縮小によるものとなっている。依然として類似団体平均を大きく上回っているので、今後も後世への将来負担の軽減のために、新規事業の実施について精査し、財政健全化を図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59722</xdr:rowOff>
    </xdr:from>
    <xdr:to>
      <xdr:col>24</xdr:col>
      <xdr:colOff>558800</xdr:colOff>
      <xdr:row>15</xdr:row>
      <xdr:rowOff>70178</xdr:rowOff>
    </xdr:to>
    <xdr:cxnSp macro="">
      <xdr:nvCxnSpPr>
        <xdr:cNvPr id="439" name="直線コネクタ 438"/>
        <xdr:cNvCxnSpPr/>
      </xdr:nvCxnSpPr>
      <xdr:spPr>
        <a:xfrm flipV="1">
          <a:off x="16179800" y="2631472"/>
          <a:ext cx="8382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70178</xdr:rowOff>
    </xdr:from>
    <xdr:to>
      <xdr:col>23</xdr:col>
      <xdr:colOff>406400</xdr:colOff>
      <xdr:row>15</xdr:row>
      <xdr:rowOff>127286</xdr:rowOff>
    </xdr:to>
    <xdr:cxnSp macro="">
      <xdr:nvCxnSpPr>
        <xdr:cNvPr id="442" name="直線コネクタ 441"/>
        <xdr:cNvCxnSpPr/>
      </xdr:nvCxnSpPr>
      <xdr:spPr>
        <a:xfrm flipV="1">
          <a:off x="15290800" y="2641928"/>
          <a:ext cx="889000" cy="5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127286</xdr:rowOff>
    </xdr:from>
    <xdr:to>
      <xdr:col>22</xdr:col>
      <xdr:colOff>203200</xdr:colOff>
      <xdr:row>15</xdr:row>
      <xdr:rowOff>150008</xdr:rowOff>
    </xdr:to>
    <xdr:cxnSp macro="">
      <xdr:nvCxnSpPr>
        <xdr:cNvPr id="445" name="直線コネクタ 444"/>
        <xdr:cNvCxnSpPr/>
      </xdr:nvCxnSpPr>
      <xdr:spPr>
        <a:xfrm flipV="1">
          <a:off x="14401800" y="2699036"/>
          <a:ext cx="889000" cy="22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150008</xdr:rowOff>
    </xdr:from>
    <xdr:to>
      <xdr:col>21</xdr:col>
      <xdr:colOff>0</xdr:colOff>
      <xdr:row>15</xdr:row>
      <xdr:rowOff>152421</xdr:rowOff>
    </xdr:to>
    <xdr:cxnSp macro="">
      <xdr:nvCxnSpPr>
        <xdr:cNvPr id="448" name="直線コネクタ 447"/>
        <xdr:cNvCxnSpPr/>
      </xdr:nvCxnSpPr>
      <xdr:spPr>
        <a:xfrm flipV="1">
          <a:off x="13512800" y="2721758"/>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48309</xdr:rowOff>
    </xdr:from>
    <xdr:ext cx="762000" cy="259045"/>
    <xdr:sp macro="" textlink="">
      <xdr:nvSpPr>
        <xdr:cNvPr id="452" name="テキスト ボックス 451"/>
        <xdr:cNvSpPr txBox="1"/>
      </xdr:nvSpPr>
      <xdr:spPr>
        <a:xfrm>
          <a:off x="13131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8922</xdr:rowOff>
    </xdr:from>
    <xdr:to>
      <xdr:col>24</xdr:col>
      <xdr:colOff>609600</xdr:colOff>
      <xdr:row>15</xdr:row>
      <xdr:rowOff>110522</xdr:rowOff>
    </xdr:to>
    <xdr:sp macro="" textlink="">
      <xdr:nvSpPr>
        <xdr:cNvPr id="458" name="円/楕円 457"/>
        <xdr:cNvSpPr/>
      </xdr:nvSpPr>
      <xdr:spPr>
        <a:xfrm>
          <a:off x="16967200" y="258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152449</xdr:rowOff>
    </xdr:from>
    <xdr:ext cx="762000" cy="259045"/>
    <xdr:sp macro="" textlink="">
      <xdr:nvSpPr>
        <xdr:cNvPr id="459" name="将来負担の状況該当値テキスト"/>
        <xdr:cNvSpPr txBox="1"/>
      </xdr:nvSpPr>
      <xdr:spPr>
        <a:xfrm>
          <a:off x="17106900" y="255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19378</xdr:rowOff>
    </xdr:from>
    <xdr:to>
      <xdr:col>23</xdr:col>
      <xdr:colOff>457200</xdr:colOff>
      <xdr:row>15</xdr:row>
      <xdr:rowOff>120978</xdr:rowOff>
    </xdr:to>
    <xdr:sp macro="" textlink="">
      <xdr:nvSpPr>
        <xdr:cNvPr id="460" name="円/楕円 459"/>
        <xdr:cNvSpPr/>
      </xdr:nvSpPr>
      <xdr:spPr>
        <a:xfrm>
          <a:off x="16129000" y="259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105755</xdr:rowOff>
    </xdr:from>
    <xdr:ext cx="736600" cy="259045"/>
    <xdr:sp macro="" textlink="">
      <xdr:nvSpPr>
        <xdr:cNvPr id="461" name="テキスト ボックス 460"/>
        <xdr:cNvSpPr txBox="1"/>
      </xdr:nvSpPr>
      <xdr:spPr>
        <a:xfrm>
          <a:off x="15798800" y="2677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76486</xdr:rowOff>
    </xdr:from>
    <xdr:to>
      <xdr:col>22</xdr:col>
      <xdr:colOff>254000</xdr:colOff>
      <xdr:row>16</xdr:row>
      <xdr:rowOff>6636</xdr:rowOff>
    </xdr:to>
    <xdr:sp macro="" textlink="">
      <xdr:nvSpPr>
        <xdr:cNvPr id="462" name="円/楕円 461"/>
        <xdr:cNvSpPr/>
      </xdr:nvSpPr>
      <xdr:spPr>
        <a:xfrm>
          <a:off x="15240000" y="264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162863</xdr:rowOff>
    </xdr:from>
    <xdr:ext cx="762000" cy="259045"/>
    <xdr:sp macro="" textlink="">
      <xdr:nvSpPr>
        <xdr:cNvPr id="463" name="テキスト ボックス 462"/>
        <xdr:cNvSpPr txBox="1"/>
      </xdr:nvSpPr>
      <xdr:spPr>
        <a:xfrm>
          <a:off x="14909800" y="273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99208</xdr:rowOff>
    </xdr:from>
    <xdr:to>
      <xdr:col>21</xdr:col>
      <xdr:colOff>50800</xdr:colOff>
      <xdr:row>16</xdr:row>
      <xdr:rowOff>29358</xdr:rowOff>
    </xdr:to>
    <xdr:sp macro="" textlink="">
      <xdr:nvSpPr>
        <xdr:cNvPr id="464" name="円/楕円 463"/>
        <xdr:cNvSpPr/>
      </xdr:nvSpPr>
      <xdr:spPr>
        <a:xfrm>
          <a:off x="14351000" y="2670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14135</xdr:rowOff>
    </xdr:from>
    <xdr:ext cx="762000" cy="259045"/>
    <xdr:sp macro="" textlink="">
      <xdr:nvSpPr>
        <xdr:cNvPr id="465" name="テキスト ボックス 464"/>
        <xdr:cNvSpPr txBox="1"/>
      </xdr:nvSpPr>
      <xdr:spPr>
        <a:xfrm>
          <a:off x="14020800" y="275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101621</xdr:rowOff>
    </xdr:from>
    <xdr:to>
      <xdr:col>19</xdr:col>
      <xdr:colOff>533400</xdr:colOff>
      <xdr:row>16</xdr:row>
      <xdr:rowOff>31771</xdr:rowOff>
    </xdr:to>
    <xdr:sp macro="" textlink="">
      <xdr:nvSpPr>
        <xdr:cNvPr id="466" name="円/楕円 465"/>
        <xdr:cNvSpPr/>
      </xdr:nvSpPr>
      <xdr:spPr>
        <a:xfrm>
          <a:off x="13462000" y="267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16548</xdr:rowOff>
    </xdr:from>
    <xdr:ext cx="762000" cy="259045"/>
    <xdr:sp macro="" textlink="">
      <xdr:nvSpPr>
        <xdr:cNvPr id="467" name="テキスト ボックス 466"/>
        <xdr:cNvSpPr txBox="1"/>
      </xdr:nvSpPr>
      <xdr:spPr>
        <a:xfrm>
          <a:off x="13131800" y="2759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広島県庄原市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38,277
37,943
1,246.49
32,366,008
31,013,279
905,103
20,039,183
40,487,192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18.4
129.7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類似団体平均と比較すると、人件費に係る経常収支比率は低くなっている。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149860</xdr:rowOff>
    </xdr:from>
    <xdr:to>
      <xdr:col>7</xdr:col>
      <xdr:colOff>15875</xdr:colOff>
      <xdr:row>34</xdr:row>
      <xdr:rowOff>157480</xdr:rowOff>
    </xdr:to>
    <xdr:cxnSp macro="">
      <xdr:nvCxnSpPr>
        <xdr:cNvPr id="64" name="直線コネクタ 63"/>
        <xdr:cNvCxnSpPr/>
      </xdr:nvCxnSpPr>
      <xdr:spPr>
        <a:xfrm>
          <a:off x="3987800" y="59791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149860</xdr:rowOff>
    </xdr:from>
    <xdr:to>
      <xdr:col>5</xdr:col>
      <xdr:colOff>549275</xdr:colOff>
      <xdr:row>35</xdr:row>
      <xdr:rowOff>62230</xdr:rowOff>
    </xdr:to>
    <xdr:cxnSp macro="">
      <xdr:nvCxnSpPr>
        <xdr:cNvPr id="67" name="直線コネクタ 66"/>
        <xdr:cNvCxnSpPr/>
      </xdr:nvCxnSpPr>
      <xdr:spPr>
        <a:xfrm flipV="1">
          <a:off x="3098800" y="59791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62230</xdr:rowOff>
    </xdr:from>
    <xdr:to>
      <xdr:col>4</xdr:col>
      <xdr:colOff>346075</xdr:colOff>
      <xdr:row>35</xdr:row>
      <xdr:rowOff>77470</xdr:rowOff>
    </xdr:to>
    <xdr:cxnSp macro="">
      <xdr:nvCxnSpPr>
        <xdr:cNvPr id="70" name="直線コネクタ 69"/>
        <xdr:cNvCxnSpPr/>
      </xdr:nvCxnSpPr>
      <xdr:spPr>
        <a:xfrm flipV="1">
          <a:off x="2209800" y="6062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54610</xdr:rowOff>
    </xdr:from>
    <xdr:to>
      <xdr:col>3</xdr:col>
      <xdr:colOff>142875</xdr:colOff>
      <xdr:row>35</xdr:row>
      <xdr:rowOff>77470</xdr:rowOff>
    </xdr:to>
    <xdr:cxnSp macro="">
      <xdr:nvCxnSpPr>
        <xdr:cNvPr id="73" name="直線コネクタ 72"/>
        <xdr:cNvCxnSpPr/>
      </xdr:nvCxnSpPr>
      <xdr:spPr>
        <a:xfrm>
          <a:off x="1320800" y="6055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7" name="テキスト ボックス 76"/>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106680</xdr:rowOff>
    </xdr:from>
    <xdr:to>
      <xdr:col>7</xdr:col>
      <xdr:colOff>66675</xdr:colOff>
      <xdr:row>35</xdr:row>
      <xdr:rowOff>36830</xdr:rowOff>
    </xdr:to>
    <xdr:sp macro="" textlink="">
      <xdr:nvSpPr>
        <xdr:cNvPr id="83" name="円/楕円 82"/>
        <xdr:cNvSpPr/>
      </xdr:nvSpPr>
      <xdr:spPr>
        <a:xfrm>
          <a:off x="47752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123207</xdr:rowOff>
    </xdr:from>
    <xdr:ext cx="762000" cy="259045"/>
    <xdr:sp macro="" textlink="">
      <xdr:nvSpPr>
        <xdr:cNvPr id="84" name="人件費該当値テキスト"/>
        <xdr:cNvSpPr txBox="1"/>
      </xdr:nvSpPr>
      <xdr:spPr>
        <a:xfrm>
          <a:off x="49149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99060</xdr:rowOff>
    </xdr:from>
    <xdr:to>
      <xdr:col>5</xdr:col>
      <xdr:colOff>600075</xdr:colOff>
      <xdr:row>35</xdr:row>
      <xdr:rowOff>29210</xdr:rowOff>
    </xdr:to>
    <xdr:sp macro="" textlink="">
      <xdr:nvSpPr>
        <xdr:cNvPr id="85" name="円/楕円 84"/>
        <xdr:cNvSpPr/>
      </xdr:nvSpPr>
      <xdr:spPr>
        <a:xfrm>
          <a:off x="3937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39387</xdr:rowOff>
    </xdr:from>
    <xdr:ext cx="736600" cy="259045"/>
    <xdr:sp macro="" textlink="">
      <xdr:nvSpPr>
        <xdr:cNvPr id="86" name="テキスト ボックス 85"/>
        <xdr:cNvSpPr txBox="1"/>
      </xdr:nvSpPr>
      <xdr:spPr>
        <a:xfrm>
          <a:off x="3606800" y="569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11430</xdr:rowOff>
    </xdr:from>
    <xdr:to>
      <xdr:col>4</xdr:col>
      <xdr:colOff>396875</xdr:colOff>
      <xdr:row>35</xdr:row>
      <xdr:rowOff>113030</xdr:rowOff>
    </xdr:to>
    <xdr:sp macro="" textlink="">
      <xdr:nvSpPr>
        <xdr:cNvPr id="87" name="円/楕円 86"/>
        <xdr:cNvSpPr/>
      </xdr:nvSpPr>
      <xdr:spPr>
        <a:xfrm>
          <a:off x="3048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123207</xdr:rowOff>
    </xdr:from>
    <xdr:ext cx="762000" cy="259045"/>
    <xdr:sp macro="" textlink="">
      <xdr:nvSpPr>
        <xdr:cNvPr id="88" name="テキスト ボックス 87"/>
        <xdr:cNvSpPr txBox="1"/>
      </xdr:nvSpPr>
      <xdr:spPr>
        <a:xfrm>
          <a:off x="27178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26670</xdr:rowOff>
    </xdr:from>
    <xdr:to>
      <xdr:col>3</xdr:col>
      <xdr:colOff>193675</xdr:colOff>
      <xdr:row>35</xdr:row>
      <xdr:rowOff>128270</xdr:rowOff>
    </xdr:to>
    <xdr:sp macro="" textlink="">
      <xdr:nvSpPr>
        <xdr:cNvPr id="89" name="円/楕円 88"/>
        <xdr:cNvSpPr/>
      </xdr:nvSpPr>
      <xdr:spPr>
        <a:xfrm>
          <a:off x="2159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138447</xdr:rowOff>
    </xdr:from>
    <xdr:ext cx="762000" cy="259045"/>
    <xdr:sp macro="" textlink="">
      <xdr:nvSpPr>
        <xdr:cNvPr id="90" name="テキスト ボックス 89"/>
        <xdr:cNvSpPr txBox="1"/>
      </xdr:nvSpPr>
      <xdr:spPr>
        <a:xfrm>
          <a:off x="1828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3810</xdr:rowOff>
    </xdr:from>
    <xdr:to>
      <xdr:col>1</xdr:col>
      <xdr:colOff>676275</xdr:colOff>
      <xdr:row>35</xdr:row>
      <xdr:rowOff>105410</xdr:rowOff>
    </xdr:to>
    <xdr:sp macro="" textlink="">
      <xdr:nvSpPr>
        <xdr:cNvPr id="91" name="円/楕円 90"/>
        <xdr:cNvSpPr/>
      </xdr:nvSpPr>
      <xdr:spPr>
        <a:xfrm>
          <a:off x="1270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115587</xdr:rowOff>
    </xdr:from>
    <xdr:ext cx="762000" cy="259045"/>
    <xdr:sp macro="" textlink="">
      <xdr:nvSpPr>
        <xdr:cNvPr id="92" name="テキスト ボックス 91"/>
        <xdr:cNvSpPr txBox="1"/>
      </xdr:nvSpPr>
      <xdr:spPr>
        <a:xfrm>
          <a:off x="939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水準ではあるが、ごみ処理事業の大部分を直営で行っているため、その維持管理経費が多額となる傾向にある。また、旧市町毎にある公共施設・保育所・小中学校の維持管理経費、指定管理者制度の活用の影響がある中、除雪事業が増加したことにより、</a:t>
          </a:r>
          <a:r>
            <a:rPr kumimoji="1" lang="en-US" altLang="ja-JP" sz="1300">
              <a:latin typeface="ＭＳ Ｐゴシック"/>
            </a:rPr>
            <a:t>0.4</a:t>
          </a:r>
          <a:r>
            <a:rPr kumimoji="1" lang="ja-JP" altLang="en-US" sz="1300">
              <a:latin typeface="ＭＳ Ｐゴシック"/>
            </a:rPr>
            <a:t>ポイント上昇している。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110671</xdr:rowOff>
    </xdr:from>
    <xdr:to>
      <xdr:col>24</xdr:col>
      <xdr:colOff>31750</xdr:colOff>
      <xdr:row>16</xdr:row>
      <xdr:rowOff>154214</xdr:rowOff>
    </xdr:to>
    <xdr:cxnSp macro="">
      <xdr:nvCxnSpPr>
        <xdr:cNvPr id="127" name="直線コネクタ 126"/>
        <xdr:cNvCxnSpPr/>
      </xdr:nvCxnSpPr>
      <xdr:spPr>
        <a:xfrm>
          <a:off x="15671800" y="2853871"/>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99786</xdr:rowOff>
    </xdr:from>
    <xdr:to>
      <xdr:col>22</xdr:col>
      <xdr:colOff>565150</xdr:colOff>
      <xdr:row>16</xdr:row>
      <xdr:rowOff>110671</xdr:rowOff>
    </xdr:to>
    <xdr:cxnSp macro="">
      <xdr:nvCxnSpPr>
        <xdr:cNvPr id="130" name="直線コネクタ 129"/>
        <xdr:cNvCxnSpPr/>
      </xdr:nvCxnSpPr>
      <xdr:spPr>
        <a:xfrm>
          <a:off x="14782800" y="28429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78014</xdr:rowOff>
    </xdr:from>
    <xdr:to>
      <xdr:col>21</xdr:col>
      <xdr:colOff>361950</xdr:colOff>
      <xdr:row>16</xdr:row>
      <xdr:rowOff>99786</xdr:rowOff>
    </xdr:to>
    <xdr:cxnSp macro="">
      <xdr:nvCxnSpPr>
        <xdr:cNvPr id="133" name="直線コネクタ 132"/>
        <xdr:cNvCxnSpPr/>
      </xdr:nvCxnSpPr>
      <xdr:spPr>
        <a:xfrm>
          <a:off x="13893800" y="28212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16</xdr:row>
      <xdr:rowOff>78014</xdr:rowOff>
    </xdr:to>
    <xdr:cxnSp macro="">
      <xdr:nvCxnSpPr>
        <xdr:cNvPr id="136" name="直線コネクタ 135"/>
        <xdr:cNvCxnSpPr/>
      </xdr:nvCxnSpPr>
      <xdr:spPr>
        <a:xfrm>
          <a:off x="13004800" y="27450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0" name="テキスト ボックス 139"/>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46" name="円/楕円 145"/>
        <xdr:cNvSpPr/>
      </xdr:nvSpPr>
      <xdr:spPr>
        <a:xfrm>
          <a:off x="164592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75491</xdr:rowOff>
    </xdr:from>
    <xdr:ext cx="762000" cy="259045"/>
    <xdr:sp macro="" textlink="">
      <xdr:nvSpPr>
        <xdr:cNvPr id="147" name="物件費該当値テキスト"/>
        <xdr:cNvSpPr txBox="1"/>
      </xdr:nvSpPr>
      <xdr:spPr>
        <a:xfrm>
          <a:off x="16598900" y="28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59871</xdr:rowOff>
    </xdr:from>
    <xdr:to>
      <xdr:col>22</xdr:col>
      <xdr:colOff>615950</xdr:colOff>
      <xdr:row>16</xdr:row>
      <xdr:rowOff>161471</xdr:rowOff>
    </xdr:to>
    <xdr:sp macro="" textlink="">
      <xdr:nvSpPr>
        <xdr:cNvPr id="148" name="円/楕円 147"/>
        <xdr:cNvSpPr/>
      </xdr:nvSpPr>
      <xdr:spPr>
        <a:xfrm>
          <a:off x="15621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49" name="テキスト ボックス 148"/>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48986</xdr:rowOff>
    </xdr:from>
    <xdr:to>
      <xdr:col>21</xdr:col>
      <xdr:colOff>412750</xdr:colOff>
      <xdr:row>16</xdr:row>
      <xdr:rowOff>150586</xdr:rowOff>
    </xdr:to>
    <xdr:sp macro="" textlink="">
      <xdr:nvSpPr>
        <xdr:cNvPr id="150" name="円/楕円 149"/>
        <xdr:cNvSpPr/>
      </xdr:nvSpPr>
      <xdr:spPr>
        <a:xfrm>
          <a:off x="14732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51" name="テキスト ボックス 150"/>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27214</xdr:rowOff>
    </xdr:from>
    <xdr:to>
      <xdr:col>20</xdr:col>
      <xdr:colOff>209550</xdr:colOff>
      <xdr:row>16</xdr:row>
      <xdr:rowOff>128814</xdr:rowOff>
    </xdr:to>
    <xdr:sp macro="" textlink="">
      <xdr:nvSpPr>
        <xdr:cNvPr id="152" name="円/楕円 151"/>
        <xdr:cNvSpPr/>
      </xdr:nvSpPr>
      <xdr:spPr>
        <a:xfrm>
          <a:off x="13843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113591</xdr:rowOff>
    </xdr:from>
    <xdr:ext cx="762000" cy="259045"/>
    <xdr:sp macro="" textlink="">
      <xdr:nvSpPr>
        <xdr:cNvPr id="153" name="テキスト ボックス 152"/>
        <xdr:cNvSpPr txBox="1"/>
      </xdr:nvSpPr>
      <xdr:spPr>
        <a:xfrm>
          <a:off x="13512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54" name="円/楕円 153"/>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55" name="テキスト ボックス 154"/>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扶助費に係る経常収支比率が類似団体平均を上回り、かつ上昇傾向にある要因として、自然増による社会保障関係費の増加と景気低迷などがある。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23585</xdr:rowOff>
    </xdr:from>
    <xdr:to>
      <xdr:col>7</xdr:col>
      <xdr:colOff>15875</xdr:colOff>
      <xdr:row>56</xdr:row>
      <xdr:rowOff>45357</xdr:rowOff>
    </xdr:to>
    <xdr:cxnSp macro="">
      <xdr:nvCxnSpPr>
        <xdr:cNvPr id="190" name="直線コネクタ 189"/>
        <xdr:cNvCxnSpPr/>
      </xdr:nvCxnSpPr>
      <xdr:spPr>
        <a:xfrm>
          <a:off x="3987800" y="96247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23585</xdr:rowOff>
    </xdr:to>
    <xdr:cxnSp macro="">
      <xdr:nvCxnSpPr>
        <xdr:cNvPr id="193" name="直線コネクタ 192"/>
        <xdr:cNvCxnSpPr/>
      </xdr:nvCxnSpPr>
      <xdr:spPr>
        <a:xfrm>
          <a:off x="3098800" y="95703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140607</xdr:rowOff>
    </xdr:to>
    <xdr:cxnSp macro="">
      <xdr:nvCxnSpPr>
        <xdr:cNvPr id="196" name="直線コネクタ 195"/>
        <xdr:cNvCxnSpPr/>
      </xdr:nvCxnSpPr>
      <xdr:spPr>
        <a:xfrm>
          <a:off x="2209800" y="9515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20865</xdr:rowOff>
    </xdr:from>
    <xdr:to>
      <xdr:col>3</xdr:col>
      <xdr:colOff>142875</xdr:colOff>
      <xdr:row>55</xdr:row>
      <xdr:rowOff>86178</xdr:rowOff>
    </xdr:to>
    <xdr:cxnSp macro="">
      <xdr:nvCxnSpPr>
        <xdr:cNvPr id="199" name="直線コネクタ 198"/>
        <xdr:cNvCxnSpPr/>
      </xdr:nvCxnSpPr>
      <xdr:spPr>
        <a:xfrm>
          <a:off x="1320800" y="94506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5642</xdr:rowOff>
    </xdr:from>
    <xdr:ext cx="762000" cy="259045"/>
    <xdr:sp macro="" textlink="">
      <xdr:nvSpPr>
        <xdr:cNvPr id="203" name="テキスト ボックス 202"/>
        <xdr:cNvSpPr txBox="1"/>
      </xdr:nvSpPr>
      <xdr:spPr>
        <a:xfrm>
          <a:off x="939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209" name="円/楕円 208"/>
        <xdr:cNvSpPr/>
      </xdr:nvSpPr>
      <xdr:spPr>
        <a:xfrm>
          <a:off x="47752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138084</xdr:rowOff>
    </xdr:from>
    <xdr:ext cx="762000" cy="259045"/>
    <xdr:sp macro="" textlink="">
      <xdr:nvSpPr>
        <xdr:cNvPr id="210" name="扶助費該当値テキスト"/>
        <xdr:cNvSpPr txBox="1"/>
      </xdr:nvSpPr>
      <xdr:spPr>
        <a:xfrm>
          <a:off x="49149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144235</xdr:rowOff>
    </xdr:from>
    <xdr:to>
      <xdr:col>5</xdr:col>
      <xdr:colOff>600075</xdr:colOff>
      <xdr:row>56</xdr:row>
      <xdr:rowOff>74385</xdr:rowOff>
    </xdr:to>
    <xdr:sp macro="" textlink="">
      <xdr:nvSpPr>
        <xdr:cNvPr id="211" name="円/楕円 210"/>
        <xdr:cNvSpPr/>
      </xdr:nvSpPr>
      <xdr:spPr>
        <a:xfrm>
          <a:off x="3937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59162</xdr:rowOff>
    </xdr:from>
    <xdr:ext cx="736600" cy="259045"/>
    <xdr:sp macro="" textlink="">
      <xdr:nvSpPr>
        <xdr:cNvPr id="212" name="テキスト ボックス 211"/>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textlink="">
      <xdr:nvSpPr>
        <xdr:cNvPr id="213" name="円/楕円 212"/>
        <xdr:cNvSpPr/>
      </xdr:nvSpPr>
      <xdr:spPr>
        <a:xfrm>
          <a:off x="3048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214" name="テキスト ボックス 213"/>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5" name="円/楕円 214"/>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121755</xdr:rowOff>
    </xdr:from>
    <xdr:ext cx="762000" cy="259045"/>
    <xdr:sp macro="" textlink="">
      <xdr:nvSpPr>
        <xdr:cNvPr id="216" name="テキスト ボックス 215"/>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217" name="円/楕円 216"/>
        <xdr:cNvSpPr/>
      </xdr:nvSpPr>
      <xdr:spPr>
        <a:xfrm>
          <a:off x="1270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56442</xdr:rowOff>
    </xdr:from>
    <xdr:ext cx="762000" cy="259045"/>
    <xdr:sp macro="" textlink="">
      <xdr:nvSpPr>
        <xdr:cNvPr id="218" name="テキスト ボックス 217"/>
        <xdr:cNvSpPr txBox="1"/>
      </xdr:nvSpPr>
      <xdr:spPr>
        <a:xfrm>
          <a:off x="939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水道事業、病院事業、下水道事業、介護保険事業、後期高齢者医療事業などの特別会計への多額の繰出金が必要となっている。平成</a:t>
          </a:r>
          <a:r>
            <a:rPr kumimoji="1" lang="en-US" altLang="ja-JP" sz="1300">
              <a:latin typeface="ＭＳ Ｐゴシック"/>
            </a:rPr>
            <a:t>27</a:t>
          </a:r>
          <a:r>
            <a:rPr kumimoji="1" lang="ja-JP" altLang="en-US" sz="1300">
              <a:latin typeface="ＭＳ Ｐゴシック"/>
            </a:rPr>
            <a:t>年度に定めた一般会計基本方針に沿った繰出しを行い、特別会計の健全化を進め、繰出金の適正化に努める。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111760</xdr:rowOff>
    </xdr:from>
    <xdr:to>
      <xdr:col>24</xdr:col>
      <xdr:colOff>31750</xdr:colOff>
      <xdr:row>56</xdr:row>
      <xdr:rowOff>134620</xdr:rowOff>
    </xdr:to>
    <xdr:cxnSp macro="">
      <xdr:nvCxnSpPr>
        <xdr:cNvPr id="251" name="直線コネクタ 250"/>
        <xdr:cNvCxnSpPr/>
      </xdr:nvCxnSpPr>
      <xdr:spPr>
        <a:xfrm>
          <a:off x="15671800" y="97129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111760</xdr:rowOff>
    </xdr:from>
    <xdr:to>
      <xdr:col>22</xdr:col>
      <xdr:colOff>565150</xdr:colOff>
      <xdr:row>56</xdr:row>
      <xdr:rowOff>134620</xdr:rowOff>
    </xdr:to>
    <xdr:cxnSp macro="">
      <xdr:nvCxnSpPr>
        <xdr:cNvPr id="254" name="直線コネクタ 253"/>
        <xdr:cNvCxnSpPr/>
      </xdr:nvCxnSpPr>
      <xdr:spPr>
        <a:xfrm flipV="1">
          <a:off x="14782800" y="97129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96520</xdr:rowOff>
    </xdr:from>
    <xdr:to>
      <xdr:col>21</xdr:col>
      <xdr:colOff>361950</xdr:colOff>
      <xdr:row>56</xdr:row>
      <xdr:rowOff>134620</xdr:rowOff>
    </xdr:to>
    <xdr:cxnSp macro="">
      <xdr:nvCxnSpPr>
        <xdr:cNvPr id="257" name="直線コネクタ 256"/>
        <xdr:cNvCxnSpPr/>
      </xdr:nvCxnSpPr>
      <xdr:spPr>
        <a:xfrm>
          <a:off x="13893800" y="9697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96520</xdr:rowOff>
    </xdr:to>
    <xdr:cxnSp macro="">
      <xdr:nvCxnSpPr>
        <xdr:cNvPr id="260" name="直線コネクタ 259"/>
        <xdr:cNvCxnSpPr/>
      </xdr:nvCxnSpPr>
      <xdr:spPr>
        <a:xfrm>
          <a:off x="13004800" y="96520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4" name="テキスト ボックス 263"/>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83820</xdr:rowOff>
    </xdr:from>
    <xdr:to>
      <xdr:col>24</xdr:col>
      <xdr:colOff>82550</xdr:colOff>
      <xdr:row>57</xdr:row>
      <xdr:rowOff>13970</xdr:rowOff>
    </xdr:to>
    <xdr:sp macro="" textlink="">
      <xdr:nvSpPr>
        <xdr:cNvPr id="270" name="円/楕円 269"/>
        <xdr:cNvSpPr/>
      </xdr:nvSpPr>
      <xdr:spPr>
        <a:xfrm>
          <a:off x="164592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100347</xdr:rowOff>
    </xdr:from>
    <xdr:ext cx="762000" cy="259045"/>
    <xdr:sp macro="" textlink="">
      <xdr:nvSpPr>
        <xdr:cNvPr id="271" name="その他該当値テキスト"/>
        <xdr:cNvSpPr txBox="1"/>
      </xdr:nvSpPr>
      <xdr:spPr>
        <a:xfrm>
          <a:off x="165989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60960</xdr:rowOff>
    </xdr:from>
    <xdr:to>
      <xdr:col>22</xdr:col>
      <xdr:colOff>615950</xdr:colOff>
      <xdr:row>56</xdr:row>
      <xdr:rowOff>162560</xdr:rowOff>
    </xdr:to>
    <xdr:sp macro="" textlink="">
      <xdr:nvSpPr>
        <xdr:cNvPr id="272" name="円/楕円 271"/>
        <xdr:cNvSpPr/>
      </xdr:nvSpPr>
      <xdr:spPr>
        <a:xfrm>
          <a:off x="15621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1287</xdr:rowOff>
    </xdr:from>
    <xdr:ext cx="736600" cy="259045"/>
    <xdr:sp macro="" textlink="">
      <xdr:nvSpPr>
        <xdr:cNvPr id="273" name="テキスト ボックス 272"/>
        <xdr:cNvSpPr txBox="1"/>
      </xdr:nvSpPr>
      <xdr:spPr>
        <a:xfrm>
          <a:off x="15290800" y="943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83820</xdr:rowOff>
    </xdr:from>
    <xdr:to>
      <xdr:col>21</xdr:col>
      <xdr:colOff>412750</xdr:colOff>
      <xdr:row>57</xdr:row>
      <xdr:rowOff>13970</xdr:rowOff>
    </xdr:to>
    <xdr:sp macro="" textlink="">
      <xdr:nvSpPr>
        <xdr:cNvPr id="274" name="円/楕円 273"/>
        <xdr:cNvSpPr/>
      </xdr:nvSpPr>
      <xdr:spPr>
        <a:xfrm>
          <a:off x="14732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75" name="テキスト ボックス 274"/>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45720</xdr:rowOff>
    </xdr:from>
    <xdr:to>
      <xdr:col>20</xdr:col>
      <xdr:colOff>209550</xdr:colOff>
      <xdr:row>56</xdr:row>
      <xdr:rowOff>147320</xdr:rowOff>
    </xdr:to>
    <xdr:sp macro="" textlink="">
      <xdr:nvSpPr>
        <xdr:cNvPr id="276" name="円/楕円 275"/>
        <xdr:cNvSpPr/>
      </xdr:nvSpPr>
      <xdr:spPr>
        <a:xfrm>
          <a:off x="13843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77" name="テキスト ボックス 276"/>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78" name="円/楕円 277"/>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79" name="テキスト ボックス 278"/>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治振興区への補助交付金、市立病院や消防組合への負担金などが多数・多額となっている。また、高齢化の進展などににより今後も社会保障関係経費の増加傾向が続くと見込まれるため、事業の見直し等により、経費の縮減に努めていく。</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92710</xdr:rowOff>
    </xdr:from>
    <xdr:to>
      <xdr:col>24</xdr:col>
      <xdr:colOff>31750</xdr:colOff>
      <xdr:row>35</xdr:row>
      <xdr:rowOff>115570</xdr:rowOff>
    </xdr:to>
    <xdr:cxnSp macro="">
      <xdr:nvCxnSpPr>
        <xdr:cNvPr id="311" name="直線コネクタ 310"/>
        <xdr:cNvCxnSpPr/>
      </xdr:nvCxnSpPr>
      <xdr:spPr>
        <a:xfrm>
          <a:off x="15671800" y="60934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81280</xdr:rowOff>
    </xdr:from>
    <xdr:to>
      <xdr:col>22</xdr:col>
      <xdr:colOff>565150</xdr:colOff>
      <xdr:row>35</xdr:row>
      <xdr:rowOff>92710</xdr:rowOff>
    </xdr:to>
    <xdr:cxnSp macro="">
      <xdr:nvCxnSpPr>
        <xdr:cNvPr id="314" name="直線コネクタ 313"/>
        <xdr:cNvCxnSpPr/>
      </xdr:nvCxnSpPr>
      <xdr:spPr>
        <a:xfrm>
          <a:off x="14782800" y="60820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81280</xdr:rowOff>
    </xdr:from>
    <xdr:to>
      <xdr:col>21</xdr:col>
      <xdr:colOff>361950</xdr:colOff>
      <xdr:row>35</xdr:row>
      <xdr:rowOff>100330</xdr:rowOff>
    </xdr:to>
    <xdr:cxnSp macro="">
      <xdr:nvCxnSpPr>
        <xdr:cNvPr id="317" name="直線コネクタ 316"/>
        <xdr:cNvCxnSpPr/>
      </xdr:nvCxnSpPr>
      <xdr:spPr>
        <a:xfrm flipV="1">
          <a:off x="13893800" y="60820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88900</xdr:rowOff>
    </xdr:from>
    <xdr:to>
      <xdr:col>20</xdr:col>
      <xdr:colOff>158750</xdr:colOff>
      <xdr:row>35</xdr:row>
      <xdr:rowOff>100330</xdr:rowOff>
    </xdr:to>
    <xdr:cxnSp macro="">
      <xdr:nvCxnSpPr>
        <xdr:cNvPr id="320" name="直線コネクタ 319"/>
        <xdr:cNvCxnSpPr/>
      </xdr:nvCxnSpPr>
      <xdr:spPr>
        <a:xfrm>
          <a:off x="13004800" y="60896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115587</xdr:rowOff>
    </xdr:from>
    <xdr:ext cx="762000" cy="259045"/>
    <xdr:sp macro="" textlink="">
      <xdr:nvSpPr>
        <xdr:cNvPr id="324" name="テキスト ボックス 323"/>
        <xdr:cNvSpPr txBox="1"/>
      </xdr:nvSpPr>
      <xdr:spPr>
        <a:xfrm>
          <a:off x="12623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64770</xdr:rowOff>
    </xdr:from>
    <xdr:to>
      <xdr:col>24</xdr:col>
      <xdr:colOff>82550</xdr:colOff>
      <xdr:row>35</xdr:row>
      <xdr:rowOff>166370</xdr:rowOff>
    </xdr:to>
    <xdr:sp macro="" textlink="">
      <xdr:nvSpPr>
        <xdr:cNvPr id="330" name="円/楕円 329"/>
        <xdr:cNvSpPr/>
      </xdr:nvSpPr>
      <xdr:spPr>
        <a:xfrm>
          <a:off x="16459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36847</xdr:rowOff>
    </xdr:from>
    <xdr:ext cx="762000" cy="259045"/>
    <xdr:sp macro="" textlink="">
      <xdr:nvSpPr>
        <xdr:cNvPr id="331" name="補助費等該当値テキスト"/>
        <xdr:cNvSpPr txBox="1"/>
      </xdr:nvSpPr>
      <xdr:spPr>
        <a:xfrm>
          <a:off x="16598900" y="603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41910</xdr:rowOff>
    </xdr:from>
    <xdr:to>
      <xdr:col>22</xdr:col>
      <xdr:colOff>615950</xdr:colOff>
      <xdr:row>35</xdr:row>
      <xdr:rowOff>143510</xdr:rowOff>
    </xdr:to>
    <xdr:sp macro="" textlink="">
      <xdr:nvSpPr>
        <xdr:cNvPr id="332" name="円/楕円 331"/>
        <xdr:cNvSpPr/>
      </xdr:nvSpPr>
      <xdr:spPr>
        <a:xfrm>
          <a:off x="15621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128287</xdr:rowOff>
    </xdr:from>
    <xdr:ext cx="736600" cy="259045"/>
    <xdr:sp macro="" textlink="">
      <xdr:nvSpPr>
        <xdr:cNvPr id="333" name="テキスト ボックス 332"/>
        <xdr:cNvSpPr txBox="1"/>
      </xdr:nvSpPr>
      <xdr:spPr>
        <a:xfrm>
          <a:off x="15290800" y="612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30480</xdr:rowOff>
    </xdr:from>
    <xdr:to>
      <xdr:col>21</xdr:col>
      <xdr:colOff>412750</xdr:colOff>
      <xdr:row>35</xdr:row>
      <xdr:rowOff>132080</xdr:rowOff>
    </xdr:to>
    <xdr:sp macro="" textlink="">
      <xdr:nvSpPr>
        <xdr:cNvPr id="334" name="円/楕円 333"/>
        <xdr:cNvSpPr/>
      </xdr:nvSpPr>
      <xdr:spPr>
        <a:xfrm>
          <a:off x="14732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116857</xdr:rowOff>
    </xdr:from>
    <xdr:ext cx="762000" cy="259045"/>
    <xdr:sp macro="" textlink="">
      <xdr:nvSpPr>
        <xdr:cNvPr id="335" name="テキスト ボックス 334"/>
        <xdr:cNvSpPr txBox="1"/>
      </xdr:nvSpPr>
      <xdr:spPr>
        <a:xfrm>
          <a:off x="14401800" y="611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49530</xdr:rowOff>
    </xdr:from>
    <xdr:to>
      <xdr:col>20</xdr:col>
      <xdr:colOff>209550</xdr:colOff>
      <xdr:row>35</xdr:row>
      <xdr:rowOff>151130</xdr:rowOff>
    </xdr:to>
    <xdr:sp macro="" textlink="">
      <xdr:nvSpPr>
        <xdr:cNvPr id="336" name="円/楕円 335"/>
        <xdr:cNvSpPr/>
      </xdr:nvSpPr>
      <xdr:spPr>
        <a:xfrm>
          <a:off x="13843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135907</xdr:rowOff>
    </xdr:from>
    <xdr:ext cx="762000" cy="259045"/>
    <xdr:sp macro="" textlink="">
      <xdr:nvSpPr>
        <xdr:cNvPr id="337" name="テキスト ボックス 336"/>
        <xdr:cNvSpPr txBox="1"/>
      </xdr:nvSpPr>
      <xdr:spPr>
        <a:xfrm>
          <a:off x="13512800" y="613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38100</xdr:rowOff>
    </xdr:from>
    <xdr:to>
      <xdr:col>19</xdr:col>
      <xdr:colOff>6350</xdr:colOff>
      <xdr:row>35</xdr:row>
      <xdr:rowOff>139700</xdr:rowOff>
    </xdr:to>
    <xdr:sp macro="" textlink="">
      <xdr:nvSpPr>
        <xdr:cNvPr id="338" name="円/楕円 337"/>
        <xdr:cNvSpPr/>
      </xdr:nvSpPr>
      <xdr:spPr>
        <a:xfrm>
          <a:off x="12954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124477</xdr:rowOff>
    </xdr:from>
    <xdr:ext cx="762000" cy="259045"/>
    <xdr:sp macro="" textlink="">
      <xdr:nvSpPr>
        <xdr:cNvPr id="339" name="テキスト ボックス 338"/>
        <xdr:cNvSpPr txBox="1"/>
      </xdr:nvSpPr>
      <xdr:spPr>
        <a:xfrm>
          <a:off x="126238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任意の繰上償還と公債費負担適正化計画の着実な実施により、段階的に市債残高が減少している。実質公債費比率も平成</a:t>
          </a:r>
          <a:r>
            <a:rPr kumimoji="1" lang="en-US" altLang="ja-JP" sz="1300">
              <a:latin typeface="ＭＳ Ｐゴシック"/>
            </a:rPr>
            <a:t>19</a:t>
          </a:r>
          <a:r>
            <a:rPr kumimoji="1" lang="ja-JP" altLang="en-US" sz="1300">
              <a:latin typeface="ＭＳ Ｐゴシック"/>
            </a:rPr>
            <a:t>年度をピークに減少に転じており、平成</a:t>
          </a:r>
          <a:r>
            <a:rPr kumimoji="1" lang="en-US" altLang="ja-JP" sz="1300">
              <a:latin typeface="ＭＳ Ｐゴシック"/>
            </a:rPr>
            <a:t>27</a:t>
          </a:r>
          <a:r>
            <a:rPr kumimoji="1" lang="ja-JP" altLang="en-US" sz="1300">
              <a:latin typeface="ＭＳ Ｐゴシック"/>
            </a:rPr>
            <a:t>年度決算においては</a:t>
          </a:r>
          <a:r>
            <a:rPr kumimoji="1" lang="en-US" altLang="ja-JP" sz="1300">
              <a:latin typeface="ＭＳ Ｐゴシック"/>
            </a:rPr>
            <a:t>18.0</a:t>
          </a:r>
          <a:r>
            <a:rPr kumimoji="1" lang="ja-JP" altLang="en-US" sz="1300">
              <a:latin typeface="ＭＳ Ｐゴシック"/>
            </a:rPr>
            <a:t>％を下回る見込みとなっている。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14605</xdr:rowOff>
    </xdr:from>
    <xdr:to>
      <xdr:col>7</xdr:col>
      <xdr:colOff>15875</xdr:colOff>
      <xdr:row>76</xdr:row>
      <xdr:rowOff>22225</xdr:rowOff>
    </xdr:to>
    <xdr:cxnSp macro="">
      <xdr:nvCxnSpPr>
        <xdr:cNvPr id="371" name="直線コネクタ 370"/>
        <xdr:cNvCxnSpPr/>
      </xdr:nvCxnSpPr>
      <xdr:spPr>
        <a:xfrm flipV="1">
          <a:off x="3987800" y="1304480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22225</xdr:rowOff>
    </xdr:from>
    <xdr:to>
      <xdr:col>5</xdr:col>
      <xdr:colOff>549275</xdr:colOff>
      <xdr:row>76</xdr:row>
      <xdr:rowOff>39370</xdr:rowOff>
    </xdr:to>
    <xdr:cxnSp macro="">
      <xdr:nvCxnSpPr>
        <xdr:cNvPr id="374" name="直線コネクタ 373"/>
        <xdr:cNvCxnSpPr/>
      </xdr:nvCxnSpPr>
      <xdr:spPr>
        <a:xfrm flipV="1">
          <a:off x="3098800" y="1305242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39370</xdr:rowOff>
    </xdr:from>
    <xdr:to>
      <xdr:col>4</xdr:col>
      <xdr:colOff>346075</xdr:colOff>
      <xdr:row>76</xdr:row>
      <xdr:rowOff>56514</xdr:rowOff>
    </xdr:to>
    <xdr:cxnSp macro="">
      <xdr:nvCxnSpPr>
        <xdr:cNvPr id="377" name="直線コネクタ 376"/>
        <xdr:cNvCxnSpPr/>
      </xdr:nvCxnSpPr>
      <xdr:spPr>
        <a:xfrm flipV="1">
          <a:off x="2209800" y="13069570"/>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43180</xdr:rowOff>
    </xdr:from>
    <xdr:to>
      <xdr:col>3</xdr:col>
      <xdr:colOff>142875</xdr:colOff>
      <xdr:row>76</xdr:row>
      <xdr:rowOff>56514</xdr:rowOff>
    </xdr:to>
    <xdr:cxnSp macro="">
      <xdr:nvCxnSpPr>
        <xdr:cNvPr id="380" name="直線コネクタ 379"/>
        <xdr:cNvCxnSpPr/>
      </xdr:nvCxnSpPr>
      <xdr:spPr>
        <a:xfrm>
          <a:off x="1320800" y="13073380"/>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135255</xdr:rowOff>
    </xdr:from>
    <xdr:to>
      <xdr:col>7</xdr:col>
      <xdr:colOff>66675</xdr:colOff>
      <xdr:row>76</xdr:row>
      <xdr:rowOff>65405</xdr:rowOff>
    </xdr:to>
    <xdr:sp macro="" textlink="">
      <xdr:nvSpPr>
        <xdr:cNvPr id="390" name="円/楕円 389"/>
        <xdr:cNvSpPr/>
      </xdr:nvSpPr>
      <xdr:spPr>
        <a:xfrm>
          <a:off x="4775200" y="1299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107332</xdr:rowOff>
    </xdr:from>
    <xdr:ext cx="762000" cy="259045"/>
    <xdr:sp macro="" textlink="">
      <xdr:nvSpPr>
        <xdr:cNvPr id="391" name="公債費該当値テキスト"/>
        <xdr:cNvSpPr txBox="1"/>
      </xdr:nvSpPr>
      <xdr:spPr>
        <a:xfrm>
          <a:off x="49149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142875</xdr:rowOff>
    </xdr:from>
    <xdr:to>
      <xdr:col>5</xdr:col>
      <xdr:colOff>600075</xdr:colOff>
      <xdr:row>76</xdr:row>
      <xdr:rowOff>73025</xdr:rowOff>
    </xdr:to>
    <xdr:sp macro="" textlink="">
      <xdr:nvSpPr>
        <xdr:cNvPr id="392" name="円/楕円 391"/>
        <xdr:cNvSpPr/>
      </xdr:nvSpPr>
      <xdr:spPr>
        <a:xfrm>
          <a:off x="3937000" y="1300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57802</xdr:rowOff>
    </xdr:from>
    <xdr:ext cx="736600" cy="259045"/>
    <xdr:sp macro="" textlink="">
      <xdr:nvSpPr>
        <xdr:cNvPr id="393" name="テキスト ボックス 392"/>
        <xdr:cNvSpPr txBox="1"/>
      </xdr:nvSpPr>
      <xdr:spPr>
        <a:xfrm>
          <a:off x="3606800" y="13088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160020</xdr:rowOff>
    </xdr:from>
    <xdr:to>
      <xdr:col>4</xdr:col>
      <xdr:colOff>396875</xdr:colOff>
      <xdr:row>76</xdr:row>
      <xdr:rowOff>90170</xdr:rowOff>
    </xdr:to>
    <xdr:sp macro="" textlink="">
      <xdr:nvSpPr>
        <xdr:cNvPr id="394" name="円/楕円 393"/>
        <xdr:cNvSpPr/>
      </xdr:nvSpPr>
      <xdr:spPr>
        <a:xfrm>
          <a:off x="3048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74947</xdr:rowOff>
    </xdr:from>
    <xdr:ext cx="762000" cy="259045"/>
    <xdr:sp macro="" textlink="">
      <xdr:nvSpPr>
        <xdr:cNvPr id="395" name="テキスト ボックス 394"/>
        <xdr:cNvSpPr txBox="1"/>
      </xdr:nvSpPr>
      <xdr:spPr>
        <a:xfrm>
          <a:off x="2717800" y="1310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5714</xdr:rowOff>
    </xdr:from>
    <xdr:to>
      <xdr:col>3</xdr:col>
      <xdr:colOff>193675</xdr:colOff>
      <xdr:row>76</xdr:row>
      <xdr:rowOff>107314</xdr:rowOff>
    </xdr:to>
    <xdr:sp macro="" textlink="">
      <xdr:nvSpPr>
        <xdr:cNvPr id="396" name="円/楕円 395"/>
        <xdr:cNvSpPr/>
      </xdr:nvSpPr>
      <xdr:spPr>
        <a:xfrm>
          <a:off x="2159000" y="13035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92091</xdr:rowOff>
    </xdr:from>
    <xdr:ext cx="762000" cy="259045"/>
    <xdr:sp macro="" textlink="">
      <xdr:nvSpPr>
        <xdr:cNvPr id="397" name="テキスト ボックス 396"/>
        <xdr:cNvSpPr txBox="1"/>
      </xdr:nvSpPr>
      <xdr:spPr>
        <a:xfrm>
          <a:off x="1828800" y="1312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163830</xdr:rowOff>
    </xdr:from>
    <xdr:to>
      <xdr:col>1</xdr:col>
      <xdr:colOff>676275</xdr:colOff>
      <xdr:row>76</xdr:row>
      <xdr:rowOff>93980</xdr:rowOff>
    </xdr:to>
    <xdr:sp macro="" textlink="">
      <xdr:nvSpPr>
        <xdr:cNvPr id="398" name="円/楕円 397"/>
        <xdr:cNvSpPr/>
      </xdr:nvSpPr>
      <xdr:spPr>
        <a:xfrm>
          <a:off x="1270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78757</xdr:rowOff>
    </xdr:from>
    <xdr:ext cx="762000" cy="259045"/>
    <xdr:sp macro="" textlink="">
      <xdr:nvSpPr>
        <xdr:cNvPr id="399" name="テキスト ボックス 398"/>
        <xdr:cNvSpPr txBox="1"/>
      </xdr:nvSpPr>
      <xdr:spPr>
        <a:xfrm>
          <a:off x="9398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社会保障関係経費の増加に伴う扶助費の上昇傾向等々に伴い、前年度と比較して</a:t>
          </a:r>
          <a:r>
            <a:rPr kumimoji="1" lang="en-US" altLang="ja-JP" sz="1300">
              <a:latin typeface="ＭＳ Ｐゴシック"/>
            </a:rPr>
            <a:t>1.6</a:t>
          </a:r>
          <a:r>
            <a:rPr kumimoji="1" lang="ja-JP" altLang="en-US" sz="1300">
              <a:latin typeface="ＭＳ Ｐゴシック"/>
            </a:rPr>
            <a:t>ポイント増加している。本市の財政状況を総合的に勘案しながら、事業の緊急性と優先度等を考慮すると共に、必要な事業規模及び費用対効果を十分に精査し、計画的に事業を進める必要がある。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50800</xdr:rowOff>
    </xdr:from>
    <xdr:to>
      <xdr:col>24</xdr:col>
      <xdr:colOff>31750</xdr:colOff>
      <xdr:row>76</xdr:row>
      <xdr:rowOff>111761</xdr:rowOff>
    </xdr:to>
    <xdr:cxnSp macro="">
      <xdr:nvCxnSpPr>
        <xdr:cNvPr id="432" name="直線コネクタ 431"/>
        <xdr:cNvCxnSpPr/>
      </xdr:nvCxnSpPr>
      <xdr:spPr>
        <a:xfrm>
          <a:off x="15671800" y="13081000"/>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50800</xdr:rowOff>
    </xdr:from>
    <xdr:to>
      <xdr:col>22</xdr:col>
      <xdr:colOff>565150</xdr:colOff>
      <xdr:row>76</xdr:row>
      <xdr:rowOff>69850</xdr:rowOff>
    </xdr:to>
    <xdr:cxnSp macro="">
      <xdr:nvCxnSpPr>
        <xdr:cNvPr id="435" name="直線コネクタ 434"/>
        <xdr:cNvCxnSpPr/>
      </xdr:nvCxnSpPr>
      <xdr:spPr>
        <a:xfrm flipV="1">
          <a:off x="14782800" y="1308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50800</xdr:rowOff>
    </xdr:from>
    <xdr:to>
      <xdr:col>21</xdr:col>
      <xdr:colOff>361950</xdr:colOff>
      <xdr:row>76</xdr:row>
      <xdr:rowOff>69850</xdr:rowOff>
    </xdr:to>
    <xdr:cxnSp macro="">
      <xdr:nvCxnSpPr>
        <xdr:cNvPr id="438" name="直線コネクタ 437"/>
        <xdr:cNvCxnSpPr/>
      </xdr:nvCxnSpPr>
      <xdr:spPr>
        <a:xfrm>
          <a:off x="13893800" y="1308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50800</xdr:rowOff>
    </xdr:to>
    <xdr:cxnSp macro="">
      <xdr:nvCxnSpPr>
        <xdr:cNvPr id="441" name="直線コネクタ 440"/>
        <xdr:cNvCxnSpPr/>
      </xdr:nvCxnSpPr>
      <xdr:spPr>
        <a:xfrm>
          <a:off x="13004800" y="12985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5" name="テキスト ボックス 444"/>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60961</xdr:rowOff>
    </xdr:from>
    <xdr:to>
      <xdr:col>24</xdr:col>
      <xdr:colOff>82550</xdr:colOff>
      <xdr:row>76</xdr:row>
      <xdr:rowOff>162561</xdr:rowOff>
    </xdr:to>
    <xdr:sp macro="" textlink="">
      <xdr:nvSpPr>
        <xdr:cNvPr id="451" name="円/楕円 450"/>
        <xdr:cNvSpPr/>
      </xdr:nvSpPr>
      <xdr:spPr>
        <a:xfrm>
          <a:off x="164592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77487</xdr:rowOff>
    </xdr:from>
    <xdr:ext cx="762000" cy="259045"/>
    <xdr:sp macro="" textlink="">
      <xdr:nvSpPr>
        <xdr:cNvPr id="452" name="公債費以外該当値テキスト"/>
        <xdr:cNvSpPr txBox="1"/>
      </xdr:nvSpPr>
      <xdr:spPr>
        <a:xfrm>
          <a:off x="165989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0</xdr:rowOff>
    </xdr:from>
    <xdr:to>
      <xdr:col>22</xdr:col>
      <xdr:colOff>615950</xdr:colOff>
      <xdr:row>76</xdr:row>
      <xdr:rowOff>101600</xdr:rowOff>
    </xdr:to>
    <xdr:sp macro="" textlink="">
      <xdr:nvSpPr>
        <xdr:cNvPr id="453" name="円/楕円 452"/>
        <xdr:cNvSpPr/>
      </xdr:nvSpPr>
      <xdr:spPr>
        <a:xfrm>
          <a:off x="15621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111777</xdr:rowOff>
    </xdr:from>
    <xdr:ext cx="736600" cy="259045"/>
    <xdr:sp macro="" textlink="">
      <xdr:nvSpPr>
        <xdr:cNvPr id="454" name="テキスト ボックス 453"/>
        <xdr:cNvSpPr txBox="1"/>
      </xdr:nvSpPr>
      <xdr:spPr>
        <a:xfrm>
          <a:off x="15290800" y="1279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19050</xdr:rowOff>
    </xdr:from>
    <xdr:to>
      <xdr:col>21</xdr:col>
      <xdr:colOff>412750</xdr:colOff>
      <xdr:row>76</xdr:row>
      <xdr:rowOff>120650</xdr:rowOff>
    </xdr:to>
    <xdr:sp macro="" textlink="">
      <xdr:nvSpPr>
        <xdr:cNvPr id="455" name="円/楕円 454"/>
        <xdr:cNvSpPr/>
      </xdr:nvSpPr>
      <xdr:spPr>
        <a:xfrm>
          <a:off x="14732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130827</xdr:rowOff>
    </xdr:from>
    <xdr:ext cx="762000" cy="259045"/>
    <xdr:sp macro="" textlink="">
      <xdr:nvSpPr>
        <xdr:cNvPr id="456" name="テキスト ボックス 455"/>
        <xdr:cNvSpPr txBox="1"/>
      </xdr:nvSpPr>
      <xdr:spPr>
        <a:xfrm>
          <a:off x="14401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0</xdr:rowOff>
    </xdr:from>
    <xdr:to>
      <xdr:col>20</xdr:col>
      <xdr:colOff>209550</xdr:colOff>
      <xdr:row>76</xdr:row>
      <xdr:rowOff>101600</xdr:rowOff>
    </xdr:to>
    <xdr:sp macro="" textlink="">
      <xdr:nvSpPr>
        <xdr:cNvPr id="457" name="円/楕円 456"/>
        <xdr:cNvSpPr/>
      </xdr:nvSpPr>
      <xdr:spPr>
        <a:xfrm>
          <a:off x="13843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111777</xdr:rowOff>
    </xdr:from>
    <xdr:ext cx="762000" cy="259045"/>
    <xdr:sp macro="" textlink="">
      <xdr:nvSpPr>
        <xdr:cNvPr id="458" name="テキスト ボックス 457"/>
        <xdr:cNvSpPr txBox="1"/>
      </xdr:nvSpPr>
      <xdr:spPr>
        <a:xfrm>
          <a:off x="13512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59" name="円/楕円 458"/>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16527</xdr:rowOff>
    </xdr:from>
    <xdr:ext cx="762000" cy="259045"/>
    <xdr:sp macro="" textlink="">
      <xdr:nvSpPr>
        <xdr:cNvPr id="460" name="テキスト ボックス 459"/>
        <xdr:cNvSpPr txBox="1"/>
      </xdr:nvSpPr>
      <xdr:spPr>
        <a:xfrm>
          <a:off x="12623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広島県庄原市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112332</xdr:rowOff>
    </xdr:from>
    <xdr:to>
      <xdr:col>4</xdr:col>
      <xdr:colOff>1117600</xdr:colOff>
      <xdr:row>15</xdr:row>
      <xdr:rowOff>163919</xdr:rowOff>
    </xdr:to>
    <xdr:cxnSp macro="">
      <xdr:nvCxnSpPr>
        <xdr:cNvPr id="50" name="直線コネクタ 49"/>
        <xdr:cNvCxnSpPr/>
      </xdr:nvCxnSpPr>
      <xdr:spPr bwMode="auto">
        <a:xfrm flipV="1">
          <a:off x="5003800" y="2731707"/>
          <a:ext cx="647700" cy="51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79642</xdr:rowOff>
    </xdr:from>
    <xdr:to>
      <xdr:col>4</xdr:col>
      <xdr:colOff>469900</xdr:colOff>
      <xdr:row>15</xdr:row>
      <xdr:rowOff>163919</xdr:rowOff>
    </xdr:to>
    <xdr:cxnSp macro="">
      <xdr:nvCxnSpPr>
        <xdr:cNvPr id="53" name="直線コネクタ 52"/>
        <xdr:cNvCxnSpPr/>
      </xdr:nvCxnSpPr>
      <xdr:spPr bwMode="auto">
        <a:xfrm>
          <a:off x="4305300" y="2699017"/>
          <a:ext cx="698500" cy="84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39637</xdr:rowOff>
    </xdr:from>
    <xdr:to>
      <xdr:col>3</xdr:col>
      <xdr:colOff>904875</xdr:colOff>
      <xdr:row>15</xdr:row>
      <xdr:rowOff>79642</xdr:rowOff>
    </xdr:to>
    <xdr:cxnSp macro="">
      <xdr:nvCxnSpPr>
        <xdr:cNvPr id="56" name="直線コネクタ 55"/>
        <xdr:cNvCxnSpPr/>
      </xdr:nvCxnSpPr>
      <xdr:spPr bwMode="auto">
        <a:xfrm>
          <a:off x="3606800" y="2659012"/>
          <a:ext cx="698500" cy="40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39637</xdr:rowOff>
    </xdr:from>
    <xdr:to>
      <xdr:col>3</xdr:col>
      <xdr:colOff>206375</xdr:colOff>
      <xdr:row>15</xdr:row>
      <xdr:rowOff>45555</xdr:rowOff>
    </xdr:to>
    <xdr:cxnSp macro="">
      <xdr:nvCxnSpPr>
        <xdr:cNvPr id="59" name="直線コネクタ 58"/>
        <xdr:cNvCxnSpPr/>
      </xdr:nvCxnSpPr>
      <xdr:spPr bwMode="auto">
        <a:xfrm flipV="1">
          <a:off x="2908300" y="2659012"/>
          <a:ext cx="698500" cy="5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168978</xdr:rowOff>
    </xdr:from>
    <xdr:ext cx="762000" cy="259045"/>
    <xdr:sp macro="" textlink="">
      <xdr:nvSpPr>
        <xdr:cNvPr id="63" name="テキスト ボックス 62"/>
        <xdr:cNvSpPr txBox="1"/>
      </xdr:nvSpPr>
      <xdr:spPr>
        <a:xfrm>
          <a:off x="2527300" y="31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61532</xdr:rowOff>
    </xdr:from>
    <xdr:to>
      <xdr:col>5</xdr:col>
      <xdr:colOff>34925</xdr:colOff>
      <xdr:row>15</xdr:row>
      <xdr:rowOff>163132</xdr:rowOff>
    </xdr:to>
    <xdr:sp macro="" textlink="">
      <xdr:nvSpPr>
        <xdr:cNvPr id="69" name="円/楕円 68"/>
        <xdr:cNvSpPr/>
      </xdr:nvSpPr>
      <xdr:spPr bwMode="auto">
        <a:xfrm>
          <a:off x="5600700" y="2680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78059</xdr:rowOff>
    </xdr:from>
    <xdr:ext cx="762000" cy="259045"/>
    <xdr:sp macro="" textlink="">
      <xdr:nvSpPr>
        <xdr:cNvPr id="70" name="人口1人当たり決算額の推移該当値テキスト130"/>
        <xdr:cNvSpPr txBox="1"/>
      </xdr:nvSpPr>
      <xdr:spPr>
        <a:xfrm>
          <a:off x="5740400" y="2525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124,905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113119</xdr:rowOff>
    </xdr:from>
    <xdr:to>
      <xdr:col>4</xdr:col>
      <xdr:colOff>520700</xdr:colOff>
      <xdr:row>16</xdr:row>
      <xdr:rowOff>43269</xdr:rowOff>
    </xdr:to>
    <xdr:sp macro="" textlink="">
      <xdr:nvSpPr>
        <xdr:cNvPr id="71" name="円/楕円 70"/>
        <xdr:cNvSpPr/>
      </xdr:nvSpPr>
      <xdr:spPr bwMode="auto">
        <a:xfrm>
          <a:off x="4953000" y="2732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53446</xdr:rowOff>
    </xdr:from>
    <xdr:ext cx="736600" cy="259045"/>
    <xdr:sp macro="" textlink="">
      <xdr:nvSpPr>
        <xdr:cNvPr id="72" name="テキスト ボックス 71"/>
        <xdr:cNvSpPr txBox="1"/>
      </xdr:nvSpPr>
      <xdr:spPr>
        <a:xfrm>
          <a:off x="4622800" y="2501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120,843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28842</xdr:rowOff>
    </xdr:from>
    <xdr:to>
      <xdr:col>3</xdr:col>
      <xdr:colOff>955675</xdr:colOff>
      <xdr:row>15</xdr:row>
      <xdr:rowOff>130442</xdr:rowOff>
    </xdr:to>
    <xdr:sp macro="" textlink="">
      <xdr:nvSpPr>
        <xdr:cNvPr id="73" name="円/楕円 72"/>
        <xdr:cNvSpPr/>
      </xdr:nvSpPr>
      <xdr:spPr bwMode="auto">
        <a:xfrm>
          <a:off x="4254500" y="2648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140619</xdr:rowOff>
    </xdr:from>
    <xdr:ext cx="762000" cy="259045"/>
    <xdr:sp macro="" textlink="">
      <xdr:nvSpPr>
        <xdr:cNvPr id="74" name="テキスト ボックス 73"/>
        <xdr:cNvSpPr txBox="1"/>
      </xdr:nvSpPr>
      <xdr:spPr>
        <a:xfrm>
          <a:off x="3924300" y="2417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127,479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160287</xdr:rowOff>
    </xdr:from>
    <xdr:to>
      <xdr:col>3</xdr:col>
      <xdr:colOff>257175</xdr:colOff>
      <xdr:row>15</xdr:row>
      <xdr:rowOff>90437</xdr:rowOff>
    </xdr:to>
    <xdr:sp macro="" textlink="">
      <xdr:nvSpPr>
        <xdr:cNvPr id="75" name="円/楕円 74"/>
        <xdr:cNvSpPr/>
      </xdr:nvSpPr>
      <xdr:spPr bwMode="auto">
        <a:xfrm>
          <a:off x="3556000" y="2608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100614</xdr:rowOff>
    </xdr:from>
    <xdr:ext cx="762000" cy="259045"/>
    <xdr:sp macro="" textlink="">
      <xdr:nvSpPr>
        <xdr:cNvPr id="76" name="テキスト ボックス 75"/>
        <xdr:cNvSpPr txBox="1"/>
      </xdr:nvSpPr>
      <xdr:spPr>
        <a:xfrm>
          <a:off x="3225800" y="237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130,629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166205</xdr:rowOff>
    </xdr:from>
    <xdr:to>
      <xdr:col>2</xdr:col>
      <xdr:colOff>692150</xdr:colOff>
      <xdr:row>15</xdr:row>
      <xdr:rowOff>96355</xdr:rowOff>
    </xdr:to>
    <xdr:sp macro="" textlink="">
      <xdr:nvSpPr>
        <xdr:cNvPr id="77" name="円/楕円 76"/>
        <xdr:cNvSpPr/>
      </xdr:nvSpPr>
      <xdr:spPr bwMode="auto">
        <a:xfrm>
          <a:off x="2857500" y="2614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106532</xdr:rowOff>
    </xdr:from>
    <xdr:ext cx="762000" cy="259045"/>
    <xdr:sp macro="" textlink="">
      <xdr:nvSpPr>
        <xdr:cNvPr id="78" name="テキスト ボックス 77"/>
        <xdr:cNvSpPr txBox="1"/>
      </xdr:nvSpPr>
      <xdr:spPr>
        <a:xfrm>
          <a:off x="2527300" y="238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149513</xdr:rowOff>
    </xdr:from>
    <xdr:to>
      <xdr:col>4</xdr:col>
      <xdr:colOff>1117600</xdr:colOff>
      <xdr:row>37</xdr:row>
      <xdr:rowOff>170728</xdr:rowOff>
    </xdr:to>
    <xdr:cxnSp macro="">
      <xdr:nvCxnSpPr>
        <xdr:cNvPr id="112" name="直線コネクタ 111"/>
        <xdr:cNvCxnSpPr/>
      </xdr:nvCxnSpPr>
      <xdr:spPr bwMode="auto">
        <a:xfrm>
          <a:off x="5003800" y="7274213"/>
          <a:ext cx="647700" cy="212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114530</xdr:rowOff>
    </xdr:from>
    <xdr:to>
      <xdr:col>4</xdr:col>
      <xdr:colOff>469900</xdr:colOff>
      <xdr:row>37</xdr:row>
      <xdr:rowOff>149513</xdr:rowOff>
    </xdr:to>
    <xdr:cxnSp macro="">
      <xdr:nvCxnSpPr>
        <xdr:cNvPr id="115" name="直線コネクタ 114"/>
        <xdr:cNvCxnSpPr/>
      </xdr:nvCxnSpPr>
      <xdr:spPr bwMode="auto">
        <a:xfrm>
          <a:off x="4305300" y="7239230"/>
          <a:ext cx="698500" cy="34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114530</xdr:rowOff>
    </xdr:from>
    <xdr:to>
      <xdr:col>3</xdr:col>
      <xdr:colOff>904875</xdr:colOff>
      <xdr:row>37</xdr:row>
      <xdr:rowOff>138640</xdr:rowOff>
    </xdr:to>
    <xdr:cxnSp macro="">
      <xdr:nvCxnSpPr>
        <xdr:cNvPr id="118" name="直線コネクタ 117"/>
        <xdr:cNvCxnSpPr/>
      </xdr:nvCxnSpPr>
      <xdr:spPr bwMode="auto">
        <a:xfrm flipV="1">
          <a:off x="3606800" y="7239230"/>
          <a:ext cx="698500" cy="241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129256</xdr:rowOff>
    </xdr:from>
    <xdr:to>
      <xdr:col>3</xdr:col>
      <xdr:colOff>206375</xdr:colOff>
      <xdr:row>37</xdr:row>
      <xdr:rowOff>138640</xdr:rowOff>
    </xdr:to>
    <xdr:cxnSp macro="">
      <xdr:nvCxnSpPr>
        <xdr:cNvPr id="121" name="直線コネクタ 120"/>
        <xdr:cNvCxnSpPr/>
      </xdr:nvCxnSpPr>
      <xdr:spPr bwMode="auto">
        <a:xfrm>
          <a:off x="2908300" y="7253956"/>
          <a:ext cx="698500" cy="93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329744</xdr:rowOff>
    </xdr:from>
    <xdr:ext cx="762000" cy="259045"/>
    <xdr:sp macro="" textlink="">
      <xdr:nvSpPr>
        <xdr:cNvPr id="125" name="テキスト ボックス 124"/>
        <xdr:cNvSpPr txBox="1"/>
      </xdr:nvSpPr>
      <xdr:spPr>
        <a:xfrm>
          <a:off x="25273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119928</xdr:rowOff>
    </xdr:from>
    <xdr:to>
      <xdr:col>5</xdr:col>
      <xdr:colOff>34925</xdr:colOff>
      <xdr:row>37</xdr:row>
      <xdr:rowOff>221528</xdr:rowOff>
    </xdr:to>
    <xdr:sp macro="" textlink="">
      <xdr:nvSpPr>
        <xdr:cNvPr id="131" name="円/楕円 130"/>
        <xdr:cNvSpPr/>
      </xdr:nvSpPr>
      <xdr:spPr bwMode="auto">
        <a:xfrm>
          <a:off x="5600700" y="7244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136455</xdr:rowOff>
    </xdr:from>
    <xdr:ext cx="762000" cy="259045"/>
    <xdr:sp macro="" textlink="">
      <xdr:nvSpPr>
        <xdr:cNvPr id="132" name="人口1人当たり決算額の推移該当値テキスト445"/>
        <xdr:cNvSpPr txBox="1"/>
      </xdr:nvSpPr>
      <xdr:spPr>
        <a:xfrm>
          <a:off x="5740400" y="708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68,523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98713</xdr:rowOff>
    </xdr:from>
    <xdr:to>
      <xdr:col>4</xdr:col>
      <xdr:colOff>520700</xdr:colOff>
      <xdr:row>37</xdr:row>
      <xdr:rowOff>200313</xdr:rowOff>
    </xdr:to>
    <xdr:sp macro="" textlink="">
      <xdr:nvSpPr>
        <xdr:cNvPr id="133" name="円/楕円 132"/>
        <xdr:cNvSpPr/>
      </xdr:nvSpPr>
      <xdr:spPr bwMode="auto">
        <a:xfrm>
          <a:off x="4953000" y="7223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39040</xdr:rowOff>
    </xdr:from>
    <xdr:ext cx="736600" cy="259045"/>
    <xdr:sp macro="" textlink="">
      <xdr:nvSpPr>
        <xdr:cNvPr id="134" name="テキスト ボックス 133"/>
        <xdr:cNvSpPr txBox="1"/>
      </xdr:nvSpPr>
      <xdr:spPr>
        <a:xfrm>
          <a:off x="4622800" y="6992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74,091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63730</xdr:rowOff>
    </xdr:from>
    <xdr:to>
      <xdr:col>3</xdr:col>
      <xdr:colOff>955675</xdr:colOff>
      <xdr:row>37</xdr:row>
      <xdr:rowOff>165330</xdr:rowOff>
    </xdr:to>
    <xdr:sp macro="" textlink="">
      <xdr:nvSpPr>
        <xdr:cNvPr id="135" name="円/楕円 134"/>
        <xdr:cNvSpPr/>
      </xdr:nvSpPr>
      <xdr:spPr bwMode="auto">
        <a:xfrm>
          <a:off x="4254500" y="7188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4057</xdr:rowOff>
    </xdr:from>
    <xdr:ext cx="762000" cy="259045"/>
    <xdr:sp macro="" textlink="">
      <xdr:nvSpPr>
        <xdr:cNvPr id="136" name="テキスト ボックス 135"/>
        <xdr:cNvSpPr txBox="1"/>
      </xdr:nvSpPr>
      <xdr:spPr>
        <a:xfrm>
          <a:off x="3924300" y="695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83,273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87840</xdr:rowOff>
    </xdr:from>
    <xdr:to>
      <xdr:col>3</xdr:col>
      <xdr:colOff>257175</xdr:colOff>
      <xdr:row>37</xdr:row>
      <xdr:rowOff>189440</xdr:rowOff>
    </xdr:to>
    <xdr:sp macro="" textlink="">
      <xdr:nvSpPr>
        <xdr:cNvPr id="137" name="円/楕円 136"/>
        <xdr:cNvSpPr/>
      </xdr:nvSpPr>
      <xdr:spPr bwMode="auto">
        <a:xfrm>
          <a:off x="3556000" y="7212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28167</xdr:rowOff>
    </xdr:from>
    <xdr:ext cx="762000" cy="259045"/>
    <xdr:sp macro="" textlink="">
      <xdr:nvSpPr>
        <xdr:cNvPr id="138" name="テキスト ボックス 137"/>
        <xdr:cNvSpPr txBox="1"/>
      </xdr:nvSpPr>
      <xdr:spPr>
        <a:xfrm>
          <a:off x="3225800" y="698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76,945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78456</xdr:rowOff>
    </xdr:from>
    <xdr:to>
      <xdr:col>2</xdr:col>
      <xdr:colOff>692150</xdr:colOff>
      <xdr:row>37</xdr:row>
      <xdr:rowOff>180056</xdr:rowOff>
    </xdr:to>
    <xdr:sp macro="" textlink="">
      <xdr:nvSpPr>
        <xdr:cNvPr id="139" name="円/楕円 138"/>
        <xdr:cNvSpPr/>
      </xdr:nvSpPr>
      <xdr:spPr bwMode="auto">
        <a:xfrm>
          <a:off x="2857500" y="7203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18783</xdr:rowOff>
    </xdr:from>
    <xdr:ext cx="762000" cy="259045"/>
    <xdr:sp macro="" textlink="">
      <xdr:nvSpPr>
        <xdr:cNvPr id="140" name="テキスト ボックス 139"/>
        <xdr:cNvSpPr txBox="1"/>
      </xdr:nvSpPr>
      <xdr:spPr>
        <a:xfrm>
          <a:off x="2527300" y="697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79,408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実質収支額及び実質単年度収支は、前年度と同様に高額となった。これは、特別交付税など歳入の予算額を上回る収入があったことや、歳出の予算額に対して特別会計への繰出金、公債費利子、除雪経費などが減額となり不用額が生じたことなどが要因となっている。財政調整基金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年度においても取り崩しを行わず、平成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年度末の現在高は、</a:t>
          </a:r>
          <a:r>
            <a:rPr kumimoji="1" lang="en-US" altLang="ja-JP" sz="1400">
              <a:latin typeface="ＭＳ ゴシック" pitchFamily="49" charset="-128"/>
              <a:ea typeface="ＭＳ ゴシック" pitchFamily="49" charset="-128"/>
            </a:rPr>
            <a:t>3,177</a:t>
          </a:r>
          <a:r>
            <a:rPr kumimoji="1" lang="ja-JP" altLang="en-US" sz="1400">
              <a:latin typeface="ＭＳ ゴシック" pitchFamily="49" charset="-128"/>
              <a:ea typeface="ＭＳ ゴシック" pitchFamily="49" charset="-128"/>
            </a:rPr>
            <a:t>百万円となった。</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26</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年度における</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連結実質赤字比率は、</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全会計において</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黒字となっている。しかしながら、今後は普通交付税を含めた一般財源の確保が厳しい状況となる。特に、普通交付税は合併算定替の特例の適用により、増額交付を受けているが、平成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年度から５年間で段階的に縮減し、平成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年度より加算がなくなる状況にある。このため、合併算定替による特例期間が終了するまでに、財政構造の転換を図ることが喫緊の課題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となっている。このことに対応するものの１つとして、平成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年度には各特別会計の事業性質を勘案しつつ、一般会計繰出方針を定め、財政健全化に向けた対策を講じており、今後この効果が見込まれる。</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年度実質公債費比率は</a:t>
          </a:r>
          <a:r>
            <a:rPr kumimoji="1" lang="en-US" altLang="ja-JP" sz="1400">
              <a:latin typeface="ＭＳ ゴシック" pitchFamily="49" charset="-128"/>
              <a:ea typeface="ＭＳ ゴシック" pitchFamily="49" charset="-128"/>
            </a:rPr>
            <a:t>18.2</a:t>
          </a:r>
          <a:r>
            <a:rPr kumimoji="1" lang="ja-JP" altLang="en-US" sz="1400">
              <a:latin typeface="ＭＳ ゴシック" pitchFamily="49" charset="-128"/>
              <a:ea typeface="ＭＳ ゴシック" pitchFamily="49" charset="-128"/>
            </a:rPr>
            <a:t>％と若干</a:t>
          </a:r>
          <a:r>
            <a:rPr kumimoji="1" lang="en-US" altLang="ja-JP" sz="1400">
              <a:latin typeface="ＭＳ ゴシック" pitchFamily="49" charset="-128"/>
              <a:ea typeface="ＭＳ ゴシック" pitchFamily="49" charset="-128"/>
            </a:rPr>
            <a:t>18.0</a:t>
          </a:r>
          <a:r>
            <a:rPr kumimoji="1" lang="ja-JP" altLang="en-US" sz="1400">
              <a:latin typeface="ＭＳ ゴシック" pitchFamily="49" charset="-128"/>
              <a:ea typeface="ＭＳ ゴシック" pitchFamily="49" charset="-128"/>
            </a:rPr>
            <a:t>％を上回っているものの、公債費負担適正化計画に沿った着実な取り組みにより、市債発行額を抑制し、市債残高は毎年度着実に減少しており、さらに、地方交付税が措置される過疎債・辺地債・合併特例債といった財政運営に有利な地方債の発行により、実質公債費比率の分子となる額も減少傾向にある。今後も庄原市長期総合計画に基づき事業を実施するにあたり、公債費負担適正化計画に沿った起債事業の必要性・緊急性の検証によって市債発行額を抑制し、健全な財政運営をめざ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公債費負担適正化計画の着実な実施による地方債残高の減や、定員マネジメントプランに基づいた職員定数の見直しによる退職手当負担見込額の減などによって毎年度減少している。今後も新規発行市債を抑制するとともに、充当可能財源の増額を図ることで比率の低下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32366008</v>
      </c>
      <c r="BO4" s="379"/>
      <c r="BP4" s="379"/>
      <c r="BQ4" s="379"/>
      <c r="BR4" s="379"/>
      <c r="BS4" s="379"/>
      <c r="BT4" s="379"/>
      <c r="BU4" s="380"/>
      <c r="BV4" s="378">
        <v>31940384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4.5</v>
      </c>
      <c r="CU4" s="556"/>
      <c r="CV4" s="556"/>
      <c r="CW4" s="556"/>
      <c r="CX4" s="556"/>
      <c r="CY4" s="556"/>
      <c r="CZ4" s="556"/>
      <c r="DA4" s="557"/>
      <c r="DB4" s="555">
        <v>3.8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31013279</v>
      </c>
      <c r="BO5" s="384"/>
      <c r="BP5" s="384"/>
      <c r="BQ5" s="384"/>
      <c r="BR5" s="384"/>
      <c r="BS5" s="384"/>
      <c r="BT5" s="384"/>
      <c r="BU5" s="385"/>
      <c r="BV5" s="383">
        <v>30957427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94.7</v>
      </c>
      <c r="CU5" s="354"/>
      <c r="CV5" s="354"/>
      <c r="CW5" s="354"/>
      <c r="CX5" s="354"/>
      <c r="CY5" s="354"/>
      <c r="CZ5" s="354"/>
      <c r="DA5" s="355"/>
      <c r="DB5" s="353">
        <v>93.5</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1352729</v>
      </c>
      <c r="BO6" s="384"/>
      <c r="BP6" s="384"/>
      <c r="BQ6" s="384"/>
      <c r="BR6" s="384"/>
      <c r="BS6" s="384"/>
      <c r="BT6" s="384"/>
      <c r="BU6" s="385"/>
      <c r="BV6" s="383">
        <v>982957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100.1</v>
      </c>
      <c r="CU6" s="530"/>
      <c r="CV6" s="530"/>
      <c r="CW6" s="530"/>
      <c r="CX6" s="530"/>
      <c r="CY6" s="530"/>
      <c r="CZ6" s="530"/>
      <c r="DA6" s="531"/>
      <c r="DB6" s="529">
        <v>99.1</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447626</v>
      </c>
      <c r="BO7" s="384"/>
      <c r="BP7" s="384"/>
      <c r="BQ7" s="384"/>
      <c r="BR7" s="384"/>
      <c r="BS7" s="384"/>
      <c r="BT7" s="384"/>
      <c r="BU7" s="385"/>
      <c r="BV7" s="383">
        <v>204212</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20039183</v>
      </c>
      <c r="CU7" s="384"/>
      <c r="CV7" s="384"/>
      <c r="CW7" s="384"/>
      <c r="CX7" s="384"/>
      <c r="CY7" s="384"/>
      <c r="CZ7" s="384"/>
      <c r="DA7" s="385"/>
      <c r="DB7" s="383">
        <v>20299588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905103</v>
      </c>
      <c r="BO8" s="384"/>
      <c r="BP8" s="384"/>
      <c r="BQ8" s="384"/>
      <c r="BR8" s="384"/>
      <c r="BS8" s="384"/>
      <c r="BT8" s="384"/>
      <c r="BU8" s="385"/>
      <c r="BV8" s="383">
        <v>778745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0.26</v>
      </c>
      <c r="CU8" s="493"/>
      <c r="CV8" s="493"/>
      <c r="CW8" s="493"/>
      <c r="CX8" s="493"/>
      <c r="CY8" s="493"/>
      <c r="CZ8" s="493"/>
      <c r="DA8" s="494"/>
      <c r="DB8" s="492">
        <v>0.26</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40244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126358</v>
      </c>
      <c r="BO9" s="384"/>
      <c r="BP9" s="384"/>
      <c r="BQ9" s="384"/>
      <c r="BR9" s="384"/>
      <c r="BS9" s="384"/>
      <c r="BT9" s="384"/>
      <c r="BU9" s="385"/>
      <c r="BV9" s="383">
        <v>32535</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25.7</v>
      </c>
      <c r="CU9" s="354"/>
      <c r="CV9" s="354"/>
      <c r="CW9" s="354"/>
      <c r="CX9" s="354"/>
      <c r="CY9" s="354"/>
      <c r="CZ9" s="354"/>
      <c r="DA9" s="355"/>
      <c r="DB9" s="353">
        <v>25</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43149</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505</v>
      </c>
      <c r="BO10" s="384"/>
      <c r="BP10" s="384"/>
      <c r="BQ10" s="384"/>
      <c r="BR10" s="384"/>
      <c r="BS10" s="384"/>
      <c r="BT10" s="384"/>
      <c r="BU10" s="385"/>
      <c r="BV10" s="383">
        <v>553053</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327917</v>
      </c>
      <c r="BO11" s="384"/>
      <c r="BP11" s="384"/>
      <c r="BQ11" s="384"/>
      <c r="BR11" s="384"/>
      <c r="BS11" s="384"/>
      <c r="BT11" s="384"/>
      <c r="BU11" s="385"/>
      <c r="BV11" s="383">
        <v>400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38277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238062</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37943</v>
      </c>
      <c r="S13" s="485"/>
      <c r="T13" s="485"/>
      <c r="U13" s="485"/>
      <c r="V13" s="486"/>
      <c r="W13" s="472" t="s">
        <v>123</v>
      </c>
      <c r="X13" s="396"/>
      <c r="Y13" s="396"/>
      <c r="Z13" s="396"/>
      <c r="AA13" s="396"/>
      <c r="AB13" s="397"/>
      <c r="AC13" s="359">
        <v>3698</v>
      </c>
      <c r="AD13" s="360"/>
      <c r="AE13" s="360"/>
      <c r="AF13" s="360"/>
      <c r="AG13" s="361"/>
      <c r="AH13" s="359">
        <v>5011</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216718</v>
      </c>
      <c r="BO13" s="384"/>
      <c r="BP13" s="384"/>
      <c r="BQ13" s="384"/>
      <c r="BR13" s="384"/>
      <c r="BS13" s="384"/>
      <c r="BT13" s="384"/>
      <c r="BU13" s="385"/>
      <c r="BV13" s="383">
        <v>585988</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18.399999999999999</v>
      </c>
      <c r="CU13" s="354"/>
      <c r="CV13" s="354"/>
      <c r="CW13" s="354"/>
      <c r="CX13" s="354"/>
      <c r="CY13" s="354"/>
      <c r="CZ13" s="354"/>
      <c r="DA13" s="355"/>
      <c r="DB13" s="353">
        <v>19.2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38868</v>
      </c>
      <c r="S14" s="485"/>
      <c r="T14" s="485"/>
      <c r="U14" s="485"/>
      <c r="V14" s="486"/>
      <c r="W14" s="487"/>
      <c r="X14" s="399"/>
      <c r="Y14" s="399"/>
      <c r="Z14" s="399"/>
      <c r="AA14" s="399"/>
      <c r="AB14" s="400"/>
      <c r="AC14" s="477">
        <v>19.7</v>
      </c>
      <c r="AD14" s="478"/>
      <c r="AE14" s="478"/>
      <c r="AF14" s="478"/>
      <c r="AG14" s="479"/>
      <c r="AH14" s="477">
        <v>22.7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129.69999999999999</v>
      </c>
      <c r="CU14" s="456"/>
      <c r="CV14" s="456"/>
      <c r="CW14" s="456"/>
      <c r="CX14" s="456"/>
      <c r="CY14" s="456"/>
      <c r="CZ14" s="456"/>
      <c r="DA14" s="457"/>
      <c r="DB14" s="488">
        <v>134.9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38598</v>
      </c>
      <c r="S15" s="485"/>
      <c r="T15" s="485"/>
      <c r="U15" s="485"/>
      <c r="V15" s="486"/>
      <c r="W15" s="472" t="s">
        <v>129</v>
      </c>
      <c r="X15" s="396"/>
      <c r="Y15" s="396"/>
      <c r="Z15" s="396"/>
      <c r="AA15" s="396"/>
      <c r="AB15" s="397"/>
      <c r="AC15" s="359">
        <v>4151</v>
      </c>
      <c r="AD15" s="360"/>
      <c r="AE15" s="360"/>
      <c r="AF15" s="360"/>
      <c r="AG15" s="361"/>
      <c r="AH15" s="359">
        <v>5090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3809720</v>
      </c>
      <c r="BO15" s="379"/>
      <c r="BP15" s="379"/>
      <c r="BQ15" s="379"/>
      <c r="BR15" s="379"/>
      <c r="BS15" s="379"/>
      <c r="BT15" s="379"/>
      <c r="BU15" s="380"/>
      <c r="BV15" s="378">
        <v>3770935</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22.1</v>
      </c>
      <c r="AD16" s="478"/>
      <c r="AE16" s="478"/>
      <c r="AF16" s="478"/>
      <c r="AG16" s="479"/>
      <c r="AH16" s="477">
        <v>23.1</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14922737</v>
      </c>
      <c r="BO16" s="384"/>
      <c r="BP16" s="384"/>
      <c r="BQ16" s="384"/>
      <c r="BR16" s="384"/>
      <c r="BS16" s="384"/>
      <c r="BT16" s="384"/>
      <c r="BU16" s="385"/>
      <c r="BV16" s="383">
        <v>14698679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10918</v>
      </c>
      <c r="AD17" s="360"/>
      <c r="AE17" s="360"/>
      <c r="AF17" s="360"/>
      <c r="AG17" s="361"/>
      <c r="AH17" s="359">
        <v>11910</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4787170</v>
      </c>
      <c r="BO17" s="384"/>
      <c r="BP17" s="384"/>
      <c r="BQ17" s="384"/>
      <c r="BR17" s="384"/>
      <c r="BS17" s="384"/>
      <c r="BT17" s="384"/>
      <c r="BU17" s="385"/>
      <c r="BV17" s="383">
        <v>4768444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1246.49</v>
      </c>
      <c r="M18" s="448"/>
      <c r="N18" s="448"/>
      <c r="O18" s="448"/>
      <c r="P18" s="448"/>
      <c r="Q18" s="448"/>
      <c r="R18" s="449"/>
      <c r="S18" s="449"/>
      <c r="T18" s="449"/>
      <c r="U18" s="449"/>
      <c r="V18" s="450"/>
      <c r="W18" s="464"/>
      <c r="X18" s="465"/>
      <c r="Y18" s="465"/>
      <c r="Z18" s="465"/>
      <c r="AA18" s="465"/>
      <c r="AB18" s="473"/>
      <c r="AC18" s="347">
        <v>58.2</v>
      </c>
      <c r="AD18" s="348"/>
      <c r="AE18" s="348"/>
      <c r="AF18" s="348"/>
      <c r="AG18" s="451"/>
      <c r="AH18" s="347">
        <v>54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19089433</v>
      </c>
      <c r="BO18" s="384"/>
      <c r="BP18" s="384"/>
      <c r="BQ18" s="384"/>
      <c r="BR18" s="384"/>
      <c r="BS18" s="384"/>
      <c r="BT18" s="384"/>
      <c r="BU18" s="385"/>
      <c r="BV18" s="383">
        <v>19062333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32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23337567</v>
      </c>
      <c r="BO19" s="384"/>
      <c r="BP19" s="384"/>
      <c r="BQ19" s="384"/>
      <c r="BR19" s="384"/>
      <c r="BS19" s="384"/>
      <c r="BT19" s="384"/>
      <c r="BU19" s="385"/>
      <c r="BV19" s="383">
        <v>23261504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15269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40487192</v>
      </c>
      <c r="BO23" s="384"/>
      <c r="BP23" s="384"/>
      <c r="BQ23" s="384"/>
      <c r="BR23" s="384"/>
      <c r="BS23" s="384"/>
      <c r="BT23" s="384"/>
      <c r="BU23" s="385"/>
      <c r="BV23" s="383">
        <v>42301053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8600</v>
      </c>
      <c r="R24" s="360"/>
      <c r="S24" s="360"/>
      <c r="T24" s="360"/>
      <c r="U24" s="360"/>
      <c r="V24" s="361"/>
      <c r="W24" s="425"/>
      <c r="X24" s="416"/>
      <c r="Y24" s="417"/>
      <c r="Z24" s="356" t="s">
        <v>153</v>
      </c>
      <c r="AA24" s="357"/>
      <c r="AB24" s="357"/>
      <c r="AC24" s="357"/>
      <c r="AD24" s="357"/>
      <c r="AE24" s="357"/>
      <c r="AF24" s="357"/>
      <c r="AG24" s="358"/>
      <c r="AH24" s="359">
        <v>456</v>
      </c>
      <c r="AI24" s="360"/>
      <c r="AJ24" s="360"/>
      <c r="AK24" s="360"/>
      <c r="AL24" s="361"/>
      <c r="AM24" s="359">
        <v>1424544</v>
      </c>
      <c r="AN24" s="360"/>
      <c r="AO24" s="360"/>
      <c r="AP24" s="360"/>
      <c r="AQ24" s="360"/>
      <c r="AR24" s="361"/>
      <c r="AS24" s="359">
        <v>3124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29349360</v>
      </c>
      <c r="BO24" s="384"/>
      <c r="BP24" s="384"/>
      <c r="BQ24" s="384"/>
      <c r="BR24" s="384"/>
      <c r="BS24" s="384"/>
      <c r="BT24" s="384"/>
      <c r="BU24" s="385"/>
      <c r="BV24" s="383">
        <v>30765433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7000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6553663</v>
      </c>
      <c r="BO25" s="379"/>
      <c r="BP25" s="379"/>
      <c r="BQ25" s="379"/>
      <c r="BR25" s="379"/>
      <c r="BS25" s="379"/>
      <c r="BT25" s="379"/>
      <c r="BU25" s="380"/>
      <c r="BV25" s="378">
        <v>3099458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6200</v>
      </c>
      <c r="R26" s="360"/>
      <c r="S26" s="360"/>
      <c r="T26" s="360"/>
      <c r="U26" s="360"/>
      <c r="V26" s="361"/>
      <c r="W26" s="425"/>
      <c r="X26" s="416"/>
      <c r="Y26" s="417"/>
      <c r="Z26" s="356" t="s">
        <v>159</v>
      </c>
      <c r="AA26" s="438"/>
      <c r="AB26" s="438"/>
      <c r="AC26" s="438"/>
      <c r="AD26" s="438"/>
      <c r="AE26" s="438"/>
      <c r="AF26" s="438"/>
      <c r="AG26" s="439"/>
      <c r="AH26" s="359">
        <v>13</v>
      </c>
      <c r="AI26" s="360"/>
      <c r="AJ26" s="360"/>
      <c r="AK26" s="360"/>
      <c r="AL26" s="361"/>
      <c r="AM26" s="359">
        <v>44187</v>
      </c>
      <c r="AN26" s="360"/>
      <c r="AO26" s="360"/>
      <c r="AP26" s="360"/>
      <c r="AQ26" s="360"/>
      <c r="AR26" s="361"/>
      <c r="AS26" s="359">
        <v>3399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4100</v>
      </c>
      <c r="R27" s="360"/>
      <c r="S27" s="360"/>
      <c r="T27" s="360"/>
      <c r="U27" s="360"/>
      <c r="V27" s="361"/>
      <c r="W27" s="425"/>
      <c r="X27" s="416"/>
      <c r="Y27" s="417"/>
      <c r="Z27" s="356" t="s">
        <v>162</v>
      </c>
      <c r="AA27" s="357"/>
      <c r="AB27" s="357"/>
      <c r="AC27" s="357"/>
      <c r="AD27" s="357"/>
      <c r="AE27" s="357"/>
      <c r="AF27" s="357"/>
      <c r="AG27" s="358"/>
      <c r="AH27" s="359">
        <v>9</v>
      </c>
      <c r="AI27" s="360"/>
      <c r="AJ27" s="360"/>
      <c r="AK27" s="360"/>
      <c r="AL27" s="361"/>
      <c r="AM27" s="359">
        <v>34236</v>
      </c>
      <c r="AN27" s="360"/>
      <c r="AO27" s="360"/>
      <c r="AP27" s="360"/>
      <c r="AQ27" s="360"/>
      <c r="AR27" s="361"/>
      <c r="AS27" s="359">
        <v>3804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286614</v>
      </c>
      <c r="BO27" s="387"/>
      <c r="BP27" s="387"/>
      <c r="BQ27" s="387"/>
      <c r="BR27" s="387"/>
      <c r="BS27" s="387"/>
      <c r="BT27" s="387"/>
      <c r="BU27" s="388"/>
      <c r="BV27" s="386">
        <v>286601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3550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3176780</v>
      </c>
      <c r="BO28" s="379"/>
      <c r="BP28" s="379"/>
      <c r="BQ28" s="379"/>
      <c r="BR28" s="379"/>
      <c r="BS28" s="379"/>
      <c r="BT28" s="379"/>
      <c r="BU28" s="380"/>
      <c r="BV28" s="378">
        <v>3014337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18</v>
      </c>
      <c r="M29" s="360"/>
      <c r="N29" s="360"/>
      <c r="O29" s="360"/>
      <c r="P29" s="361"/>
      <c r="Q29" s="359">
        <v>3250</v>
      </c>
      <c r="R29" s="360"/>
      <c r="S29" s="360"/>
      <c r="T29" s="360"/>
      <c r="U29" s="360"/>
      <c r="V29" s="361"/>
      <c r="W29" s="426"/>
      <c r="X29" s="427"/>
      <c r="Y29" s="428"/>
      <c r="Z29" s="356" t="s">
        <v>169</v>
      </c>
      <c r="AA29" s="357"/>
      <c r="AB29" s="357"/>
      <c r="AC29" s="357"/>
      <c r="AD29" s="357"/>
      <c r="AE29" s="357"/>
      <c r="AF29" s="357"/>
      <c r="AG29" s="358"/>
      <c r="AH29" s="359">
        <v>465</v>
      </c>
      <c r="AI29" s="360"/>
      <c r="AJ29" s="360"/>
      <c r="AK29" s="360"/>
      <c r="AL29" s="361"/>
      <c r="AM29" s="359">
        <v>1458780</v>
      </c>
      <c r="AN29" s="360"/>
      <c r="AO29" s="360"/>
      <c r="AP29" s="360"/>
      <c r="AQ29" s="360"/>
      <c r="AR29" s="361"/>
      <c r="AS29" s="359">
        <v>3137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2252</v>
      </c>
      <c r="BO29" s="384"/>
      <c r="BP29" s="384"/>
      <c r="BQ29" s="384"/>
      <c r="BR29" s="384"/>
      <c r="BS29" s="384"/>
      <c r="BT29" s="384"/>
      <c r="BU29" s="385"/>
      <c r="BV29" s="383">
        <v>322312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4010970</v>
      </c>
      <c r="BO30" s="387"/>
      <c r="BP30" s="387"/>
      <c r="BQ30" s="387"/>
      <c r="BR30" s="387"/>
      <c r="BS30" s="387"/>
      <c r="BT30" s="387"/>
      <c r="BU30" s="388"/>
      <c r="BV30" s="386">
        <v>3998451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備北地区消防組合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庄原市土地開発公社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住宅資金特別会計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IF('各会計、関係団体の財政状況及び健全化判断比率'!B34="","",'各会計、関係団体の財政状況及び健全化判断比率'!B34)</f>
        <v>国民健康保険病院事業会計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㈱グリーンウィンズさとやま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歯科診療所特別会計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IF('各会計、関係団体の財政状況及び健全化判断比率'!B37="","",'各会計、関係団体の財政状況及び健全化判断比率'!B37)</f>
        <v>浄化槽整備事業特別会計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後期高齢者医療広域連合（一般会計）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㈱サンヒルズ庄原</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休日診療センター特別会計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IF('各会計、関係団体の財政状況及び健全化判断比率'!B38="","",'各会計、関係団体の財政状況及び健全化判断比率'!B38)</f>
        <v>簡易水道事業特別会計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後期高齢者医療広域連合（特別会計）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庄原市総合サービス㈱</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介護保険サービス事業特別会計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IF('各会計、関係団体の財政状況及び健全化判断比率'!B39="","",'各会計、関係団体の財政状況及び健全化判断比率'!B39)</f>
        <v>宅地造成事業特別会計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26</v>
      </c>
      <c r="CP38" s="343"/>
      <c r="CQ38" s="342" t="str">
        <f>IF('各会計、関係団体の財政状況及び健全化判断比率'!BS11="","",'各会計、関係団体の財政状況及び健全化判断比率'!BS11)</f>
        <v>西城町産業振興開発㈱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IF('各会計、関係団体の財政状況及び健全化判断比率'!B40="","",'各会計、関係団体の財政状況及び健全化判断比率'!B40)</f>
        <v>工業団地造成事業特別会計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27</v>
      </c>
      <c r="CP39" s="343"/>
      <c r="CQ39" s="342" t="str">
        <f>IF('各会計、関係団体の財政状況及び健全化判断比率'!BS12="","",'各会計、関係団体の財政状況及び健全化判断比率'!BS12)</f>
        <v>㈱比婆の森</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28</v>
      </c>
      <c r="CP40" s="343"/>
      <c r="CQ40" s="342" t="str">
        <f>IF('各会計、関係団体の財政状況及び健全化判断比率'!BS13="","",'各会計、関係団体の財政状況及び健全化判断比率'!BS13)</f>
        <v>㈱ニュー東城</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29</v>
      </c>
      <c r="CP41" s="343"/>
      <c r="CQ41" s="342" t="str">
        <f>IF('各会計、関係団体の財政状況及び健全化判断比率'!BS14="","",'各会計、関係団体の財政状況及び健全化判断比率'!BS14)</f>
        <v>㈱緑の村</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30</v>
      </c>
      <c r="CP42" s="343"/>
      <c r="CQ42" s="342" t="str">
        <f>IF('各会計、関係団体の財政状況及び健全化判断比率'!BS15="","",'各会計、関係団体の財政状況及び健全化判断比率'!BS15)</f>
        <v>㈱里山総領</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31</v>
      </c>
      <c r="CP43" s="343"/>
      <c r="CQ43" s="342" t="str">
        <f>IF('各会計、関係団体の財政状況及び健全化判断比率'!BS16="","",'各会計、関係団体の財政状況及び健全化判断比率'!BS16)</f>
        <v>㈱庄原市農林振興公社</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sqref="A1:XFD1"/>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82" t="s">
        <v>24</v>
      </c>
      <c r="C41" s="1183"/>
      <c r="D41" s="81"/>
      <c r="E41" s="1184" t="s">
        <v>25</v>
      </c>
      <c r="F41" s="1184"/>
      <c r="G41" s="1184"/>
      <c r="H41" s="1185"/>
      <c r="I41" s="82">
        <v>47339</v>
      </c>
      <c r="J41" s="83">
        <v>45191</v>
      </c>
      <c r="K41" s="83">
        <v>44931</v>
      </c>
      <c r="L41" s="83">
        <v>42875</v>
      </c>
      <c r="M41" s="84">
        <v>40903</v>
      </c>
    </row>
    <row r="42" spans="2:13" ht="27.75" customHeight="1" x14ac:dyDescent="0.15">
      <c r="B42" s="1172"/>
      <c r="C42" s="1173"/>
      <c r="D42" s="85"/>
      <c r="E42" s="1176" t="s">
        <v>26</v>
      </c>
      <c r="F42" s="1176"/>
      <c r="G42" s="1176"/>
      <c r="H42" s="1177"/>
      <c r="I42" s="86">
        <v>811</v>
      </c>
      <c r="J42" s="87">
        <v>1575</v>
      </c>
      <c r="K42" s="87">
        <v>1536</v>
      </c>
      <c r="L42" s="87">
        <v>1368</v>
      </c>
      <c r="M42" s="88">
        <v>1261</v>
      </c>
    </row>
    <row r="43" spans="2:13" ht="27.75" customHeight="1" x14ac:dyDescent="0.15">
      <c r="B43" s="1172"/>
      <c r="C43" s="1173"/>
      <c r="D43" s="85"/>
      <c r="E43" s="1176" t="s">
        <v>27</v>
      </c>
      <c r="F43" s="1176"/>
      <c r="G43" s="1176"/>
      <c r="H43" s="1177"/>
      <c r="I43" s="86">
        <v>13054</v>
      </c>
      <c r="J43" s="87">
        <v>13195</v>
      </c>
      <c r="K43" s="87">
        <v>13069</v>
      </c>
      <c r="L43" s="87">
        <v>12595</v>
      </c>
      <c r="M43" s="88">
        <v>12324</v>
      </c>
    </row>
    <row r="44" spans="2:13" ht="27.75" customHeight="1" x14ac:dyDescent="0.15">
      <c r="B44" s="1172"/>
      <c r="C44" s="1173"/>
      <c r="D44" s="85"/>
      <c r="E44" s="1176" t="s">
        <v>28</v>
      </c>
      <c r="F44" s="1176"/>
      <c r="G44" s="1176"/>
      <c r="H44" s="1177"/>
      <c r="I44" s="86">
        <v>76</v>
      </c>
      <c r="J44" s="87">
        <v>70</v>
      </c>
      <c r="K44" s="87">
        <v>63</v>
      </c>
      <c r="L44" s="87">
        <v>57</v>
      </c>
      <c r="M44" s="88">
        <v>51</v>
      </c>
    </row>
    <row r="45" spans="2:13" ht="27.75" customHeight="1" x14ac:dyDescent="0.15">
      <c r="B45" s="1172"/>
      <c r="C45" s="1173"/>
      <c r="D45" s="85"/>
      <c r="E45" s="1176" t="s">
        <v>29</v>
      </c>
      <c r="F45" s="1176"/>
      <c r="G45" s="1176"/>
      <c r="H45" s="1177"/>
      <c r="I45" s="86">
        <v>6022</v>
      </c>
      <c r="J45" s="87">
        <v>5743</v>
      </c>
      <c r="K45" s="87">
        <v>4790</v>
      </c>
      <c r="L45" s="87">
        <v>5372</v>
      </c>
      <c r="M45" s="88">
        <v>4870</v>
      </c>
    </row>
    <row r="46" spans="2:13" ht="27.75" customHeight="1" x14ac:dyDescent="0.15">
      <c r="B46" s="1172"/>
      <c r="C46" s="1173"/>
      <c r="D46" s="85"/>
      <c r="E46" s="1176" t="s">
        <v>30</v>
      </c>
      <c r="F46" s="1176"/>
      <c r="G46" s="1176"/>
      <c r="H46" s="1177"/>
      <c r="I46" s="86">
        <v>239</v>
      </c>
      <c r="J46" s="87">
        <v>237</v>
      </c>
      <c r="K46" s="87">
        <v>238</v>
      </c>
      <c r="L46" s="87">
        <v>7</v>
      </c>
      <c r="M46" s="88">
        <v>3</v>
      </c>
    </row>
    <row r="47" spans="2:13" ht="27.75" customHeight="1" x14ac:dyDescent="0.15">
      <c r="B47" s="1172"/>
      <c r="C47" s="1173"/>
      <c r="D47" s="85"/>
      <c r="E47" s="1176" t="s">
        <v>31</v>
      </c>
      <c r="F47" s="1176"/>
      <c r="G47" s="1176"/>
      <c r="H47" s="1177"/>
      <c r="I47" s="86" t="s">
        <v>484</v>
      </c>
      <c r="J47" s="87" t="s">
        <v>484</v>
      </c>
      <c r="K47" s="87" t="s">
        <v>484</v>
      </c>
      <c r="L47" s="87" t="s">
        <v>484</v>
      </c>
      <c r="M47" s="88" t="s">
        <v>484</v>
      </c>
    </row>
    <row r="48" spans="2:13" ht="27.75" customHeight="1" x14ac:dyDescent="0.15">
      <c r="B48" s="1174"/>
      <c r="C48" s="1175"/>
      <c r="D48" s="85"/>
      <c r="E48" s="1176" t="s">
        <v>32</v>
      </c>
      <c r="F48" s="1176"/>
      <c r="G48" s="1176"/>
      <c r="H48" s="1177"/>
      <c r="I48" s="86" t="s">
        <v>484</v>
      </c>
      <c r="J48" s="87" t="s">
        <v>484</v>
      </c>
      <c r="K48" s="87" t="s">
        <v>484</v>
      </c>
      <c r="L48" s="87" t="s">
        <v>484</v>
      </c>
      <c r="M48" s="88" t="s">
        <v>484</v>
      </c>
    </row>
    <row r="49" spans="2:13" ht="27.75" customHeight="1" x14ac:dyDescent="0.15">
      <c r="B49" s="1170" t="s">
        <v>33</v>
      </c>
      <c r="C49" s="1171"/>
      <c r="D49" s="89"/>
      <c r="E49" s="1176" t="s">
        <v>34</v>
      </c>
      <c r="F49" s="1176"/>
      <c r="G49" s="1176"/>
      <c r="H49" s="1177"/>
      <c r="I49" s="86">
        <v>2351</v>
      </c>
      <c r="J49" s="87">
        <v>2293</v>
      </c>
      <c r="K49" s="87">
        <v>2664</v>
      </c>
      <c r="L49" s="87">
        <v>3941</v>
      </c>
      <c r="M49" s="88">
        <v>3785</v>
      </c>
    </row>
    <row r="50" spans="2:13" ht="27.75" customHeight="1" x14ac:dyDescent="0.15">
      <c r="B50" s="1172"/>
      <c r="C50" s="1173"/>
      <c r="D50" s="85"/>
      <c r="E50" s="1176" t="s">
        <v>35</v>
      </c>
      <c r="F50" s="1176"/>
      <c r="G50" s="1176"/>
      <c r="H50" s="1177"/>
      <c r="I50" s="86">
        <v>1265</v>
      </c>
      <c r="J50" s="87">
        <v>1216</v>
      </c>
      <c r="K50" s="87">
        <v>998</v>
      </c>
      <c r="L50" s="87">
        <v>849</v>
      </c>
      <c r="M50" s="88">
        <v>661</v>
      </c>
    </row>
    <row r="51" spans="2:13" ht="27.75" customHeight="1" x14ac:dyDescent="0.15">
      <c r="B51" s="1174"/>
      <c r="C51" s="1175"/>
      <c r="D51" s="85"/>
      <c r="E51" s="1176" t="s">
        <v>36</v>
      </c>
      <c r="F51" s="1176"/>
      <c r="G51" s="1176"/>
      <c r="H51" s="1177"/>
      <c r="I51" s="86">
        <v>35238</v>
      </c>
      <c r="J51" s="87">
        <v>34838</v>
      </c>
      <c r="K51" s="87">
        <v>34898</v>
      </c>
      <c r="L51" s="87">
        <v>35854</v>
      </c>
      <c r="M51" s="88">
        <v>34622</v>
      </c>
    </row>
    <row r="52" spans="2:13" ht="27.75" customHeight="1" thickBot="1" x14ac:dyDescent="0.2">
      <c r="B52" s="1178" t="s">
        <v>21</v>
      </c>
      <c r="C52" s="1179"/>
      <c r="D52" s="90"/>
      <c r="E52" s="1180" t="s">
        <v>37</v>
      </c>
      <c r="F52" s="1180"/>
      <c r="G52" s="1180"/>
      <c r="H52" s="1181"/>
      <c r="I52" s="91">
        <v>28686</v>
      </c>
      <c r="J52" s="92">
        <v>27664</v>
      </c>
      <c r="K52" s="92">
        <v>26068</v>
      </c>
      <c r="L52" s="92">
        <v>21629</v>
      </c>
      <c r="M52" s="93">
        <v>20343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521</v>
      </c>
      <c r="G2" s="111"/>
      <c r="H2" s="112"/>
    </row>
    <row r="3" spans="1:8" x14ac:dyDescent="0.15">
      <c r="A3" s="108" t="s">
        <v>514</v>
      </c>
      <c r="B3" s="113"/>
      <c r="C3" s="114"/>
      <c r="D3" s="115">
        <v>168097</v>
      </c>
      <c r="E3" s="116"/>
      <c r="F3" s="117">
        <v>86381</v>
      </c>
      <c r="G3" s="118"/>
      <c r="H3" s="119"/>
    </row>
    <row r="4" spans="1:8" x14ac:dyDescent="0.15">
      <c r="A4" s="120"/>
      <c r="B4" s="121"/>
      <c r="C4" s="122"/>
      <c r="D4" s="123">
        <v>82879</v>
      </c>
      <c r="E4" s="124"/>
      <c r="F4" s="125">
        <v>41242</v>
      </c>
      <c r="G4" s="126"/>
      <c r="H4" s="127"/>
    </row>
    <row r="5" spans="1:8" x14ac:dyDescent="0.15">
      <c r="A5" s="108" t="s">
        <v>516</v>
      </c>
      <c r="B5" s="113"/>
      <c r="C5" s="114"/>
      <c r="D5" s="115">
        <v>149425</v>
      </c>
      <c r="E5" s="116"/>
      <c r="F5" s="117">
        <v>67201</v>
      </c>
      <c r="G5" s="118"/>
      <c r="H5" s="119"/>
    </row>
    <row r="6" spans="1:8" x14ac:dyDescent="0.15">
      <c r="A6" s="120"/>
      <c r="B6" s="121"/>
      <c r="C6" s="122"/>
      <c r="D6" s="123">
        <v>66858</v>
      </c>
      <c r="E6" s="124"/>
      <c r="F6" s="125">
        <v>35210</v>
      </c>
      <c r="G6" s="126"/>
      <c r="H6" s="127"/>
    </row>
    <row r="7" spans="1:8" x14ac:dyDescent="0.15">
      <c r="A7" s="108" t="s">
        <v>517</v>
      </c>
      <c r="B7" s="113"/>
      <c r="C7" s="114"/>
      <c r="D7" s="115">
        <v>175287</v>
      </c>
      <c r="E7" s="116"/>
      <c r="F7" s="117">
        <v>75709</v>
      </c>
      <c r="G7" s="118"/>
      <c r="H7" s="119"/>
    </row>
    <row r="8" spans="1:8" x14ac:dyDescent="0.15">
      <c r="A8" s="120"/>
      <c r="B8" s="121"/>
      <c r="C8" s="122"/>
      <c r="D8" s="123">
        <v>82990</v>
      </c>
      <c r="E8" s="124"/>
      <c r="F8" s="125">
        <v>35212</v>
      </c>
      <c r="G8" s="126"/>
      <c r="H8" s="127"/>
    </row>
    <row r="9" spans="1:8" x14ac:dyDescent="0.15">
      <c r="A9" s="108" t="s">
        <v>518</v>
      </c>
      <c r="B9" s="113"/>
      <c r="C9" s="114"/>
      <c r="D9" s="115">
        <v>127422</v>
      </c>
      <c r="E9" s="116"/>
      <c r="F9" s="117">
        <v>90961</v>
      </c>
      <c r="G9" s="118"/>
      <c r="H9" s="119"/>
    </row>
    <row r="10" spans="1:8" x14ac:dyDescent="0.15">
      <c r="A10" s="120"/>
      <c r="B10" s="121"/>
      <c r="C10" s="122"/>
      <c r="D10" s="123">
        <v>59499</v>
      </c>
      <c r="E10" s="124"/>
      <c r="F10" s="125">
        <v>37720</v>
      </c>
      <c r="G10" s="126"/>
      <c r="H10" s="127"/>
    </row>
    <row r="11" spans="1:8" x14ac:dyDescent="0.15">
      <c r="A11" s="108" t="s">
        <v>519</v>
      </c>
      <c r="B11" s="113"/>
      <c r="C11" s="114"/>
      <c r="D11" s="115">
        <v>117854</v>
      </c>
      <c r="E11" s="116"/>
      <c r="F11" s="117">
        <v>106614</v>
      </c>
      <c r="G11" s="118"/>
      <c r="H11" s="119"/>
    </row>
    <row r="12" spans="1:8" x14ac:dyDescent="0.15">
      <c r="A12" s="120"/>
      <c r="B12" s="121"/>
      <c r="C12" s="128"/>
      <c r="D12" s="123">
        <v>64057</v>
      </c>
      <c r="E12" s="124"/>
      <c r="F12" s="125">
        <v>45545</v>
      </c>
      <c r="G12" s="126"/>
      <c r="H12" s="127"/>
    </row>
    <row r="13" spans="1:8" x14ac:dyDescent="0.15">
      <c r="A13" s="108"/>
      <c r="B13" s="113"/>
      <c r="C13" s="129"/>
      <c r="D13" s="130">
        <v>147617</v>
      </c>
      <c r="E13" s="131"/>
      <c r="F13" s="132">
        <v>85373</v>
      </c>
      <c r="G13" s="133"/>
      <c r="H13" s="119"/>
    </row>
    <row r="14" spans="1:8" x14ac:dyDescent="0.15">
      <c r="A14" s="120"/>
      <c r="B14" s="121"/>
      <c r="C14" s="122"/>
      <c r="D14" s="123">
        <v>71257</v>
      </c>
      <c r="E14" s="124"/>
      <c r="F14" s="125">
        <v>38986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1.77</v>
      </c>
      <c r="C19" s="134">
        <f>ROUND(VALUE(SUBSTITUTE(実質収支比率等に係る経年分析!G$48,"▲","-")),2)</f>
        <v>3.61</v>
      </c>
      <c r="D19" s="134">
        <f>ROUND(VALUE(SUBSTITUTE(実質収支比率等に係る経年分析!H$48,"▲","-")),2)</f>
        <v>3.67</v>
      </c>
      <c r="E19" s="134">
        <f>ROUND(VALUE(SUBSTITUTE(実質収支比率等に係る経年分析!I$48,"▲","-")),2)</f>
        <v>3.84</v>
      </c>
      <c r="F19" s="134">
        <f>ROUND(VALUE(SUBSTITUTE(実質収支比率等に係る経年分析!J$48,"▲","-")),2)</f>
        <v>4.5199999999999996</v>
      </c>
    </row>
    <row r="20" spans="1:11" x14ac:dyDescent="0.15">
      <c r="A20" s="134" t="s">
        <v>42</v>
      </c>
      <c r="B20" s="134">
        <f>ROUND(VALUE(SUBSTITUTE(実質収支比率等に係る経年分析!F$47,"▲","-")),2)</f>
        <v>7.25</v>
      </c>
      <c r="C20" s="134">
        <f>ROUND(VALUE(SUBSTITUTE(実質収支比率等に係る経年分析!G$47,"▲","-")),2)</f>
        <v>8.33</v>
      </c>
      <c r="D20" s="134">
        <f>ROUND(VALUE(SUBSTITUTE(実質収支比率等に係る経年分析!H$47,"▲","-")),2)</f>
        <v>10.14</v>
      </c>
      <c r="E20" s="134">
        <f>ROUND(VALUE(SUBSTITUTE(実質収支比率等に係る経年分析!I$47,"▲","-")),2)</f>
        <v>14.85</v>
      </c>
      <c r="F20" s="134">
        <f>ROUND(VALUE(SUBSTITUTE(実質収支比率等に係る経年分析!J$47,"▲","-")),2)</f>
        <v>15.85</v>
      </c>
    </row>
    <row r="21" spans="1:11" x14ac:dyDescent="0.15">
      <c r="A21" s="134" t="s">
        <v>43</v>
      </c>
      <c r="B21" s="134">
        <f>IF(ISNUMBER(VALUE(SUBSTITUTE(実質収支比率等に係る経年分析!F$49,"▲","-"))),ROUND(VALUE(SUBSTITUTE(実質収支比率等に係る経年分析!F$49,"▲","-")),2),NA())</f>
        <v>-1.1399999999999999</v>
      </c>
      <c r="C21" s="134">
        <f>IF(ISNUMBER(VALUE(SUBSTITUTE(実質収支比率等に係る経年分析!G$49,"▲","-"))),ROUND(VALUE(SUBSTITUTE(実質収支比率等に係る経年分析!G$49,"▲","-")),2),NA())</f>
        <v>1.8</v>
      </c>
      <c r="D21" s="134">
        <f>IF(ISNUMBER(VALUE(SUBSTITUTE(実質収支比率等に係る経年分析!H$49,"▲","-"))),ROUND(VALUE(SUBSTITUTE(実質収支比率等に係る経年分析!H$49,"▲","-")),2),NA())</f>
        <v>0.15</v>
      </c>
      <c r="E21" s="134">
        <f>IF(ISNUMBER(VALUE(SUBSTITUTE(実質収支比率等に係る経年分析!I$49,"▲","-"))),ROUND(VALUE(SUBSTITUTE(実質収支比率等に係る経年分析!I$49,"▲","-")),2),NA())</f>
        <v>2.89</v>
      </c>
      <c r="F21" s="134">
        <f>IF(ISNUMBER(VALUE(SUBSTITUTE(実質収支比率等に係る経年分析!J$49,"▲","-"))),ROUND(VALUE(SUBSTITUTE(実質収支比率等に係る経年分析!J$49,"▲","-")),2),NA())</f>
        <v>1.08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宅地造成事業特別会計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f>IF(ROUND(VALUE(SUBSTITUTE(連結実質赤字比率に係る赤字・黒字の構成分析!G$38,"▲", "-")), 2) &lt; 0, ABS(ROUND(VALUE(SUBSTITUTE(連結実質赤字比率に係る赤字・黒字の構成分析!G$38,"▲", "-")), 2)), NA())</f>
        <v>0.16</v>
      </c>
      <c r="E32" s="135" t="e">
        <f>IF(ROUND(VALUE(SUBSTITUTE(連結実質赤字比率に係る赤字・黒字の構成分析!G$38,"▲", "-")), 2) &gt;= 0, ABS(ROUND(VALUE(SUBSTITUTE(連結実質赤字比率に係る赤字・黒字の構成分析!G$38,"▲", "-")), 2)), NA())</f>
        <v>#N/A</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0.54</v>
      </c>
    </row>
    <row r="33" spans="1:16" x14ac:dyDescent="0.15">
      <c r="A33" s="135" t="str">
        <f>IF(連結実質赤字比率に係る赤字・黒字の構成分析!C$37="",NA(),連結実質赤字比率に係る赤字・黒字の構成分析!C$37)</f>
        <v>工業団地造成事業特別会計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0.57999999999999996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0.59</v>
      </c>
    </row>
    <row r="34" spans="1:16" x14ac:dyDescent="0.15">
      <c r="A34" s="135" t="str">
        <f>IF(連結実質赤字比率に係る赤字・黒字の構成分析!C$36="",NA(),連結実質赤字比率に係る赤字・黒字の構成分析!C$36)</f>
        <v>国民健康保険病院事業会計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4.51</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6.69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6.69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7.24</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4505</v>
      </c>
      <c r="E42" s="136"/>
      <c r="F42" s="136"/>
      <c r="G42" s="136">
        <f>'実質公債費比率（分子）の構造'!L$52</f>
        <v>4582</v>
      </c>
      <c r="H42" s="136"/>
      <c r="I42" s="136"/>
      <c r="J42" s="136">
        <f>'実質公債費比率（分子）の構造'!M$52</f>
        <v>4507</v>
      </c>
      <c r="K42" s="136"/>
      <c r="L42" s="136"/>
      <c r="M42" s="136">
        <f>'実質公債費比率（分子）の構造'!N$52</f>
        <v>4393</v>
      </c>
      <c r="N42" s="136"/>
      <c r="O42" s="136"/>
      <c r="P42" s="136">
        <f>'実質公債費比率（分子）の構造'!O$52</f>
        <v>4474</v>
      </c>
    </row>
    <row r="43" spans="1:16" x14ac:dyDescent="0.15">
      <c r="A43" s="136" t="s">
        <v>51</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52</v>
      </c>
      <c r="B44" s="136">
        <f>'実質公債費比率（分子）の構造'!K$50</f>
        <v>231</v>
      </c>
      <c r="C44" s="136"/>
      <c r="D44" s="136"/>
      <c r="E44" s="136">
        <f>'実質公債費比率（分子）の構造'!L$50</f>
        <v>174</v>
      </c>
      <c r="F44" s="136"/>
      <c r="G44" s="136"/>
      <c r="H44" s="136">
        <f>'実質公債費比率（分子）の構造'!M$50</f>
        <v>192</v>
      </c>
      <c r="I44" s="136"/>
      <c r="J44" s="136"/>
      <c r="K44" s="136">
        <f>'実質公債費比率（分子）の構造'!N$50</f>
        <v>198</v>
      </c>
      <c r="L44" s="136"/>
      <c r="M44" s="136"/>
      <c r="N44" s="136">
        <f>'実質公債費比率（分子）の構造'!O$50</f>
        <v>187</v>
      </c>
      <c r="O44" s="136"/>
      <c r="P44" s="136"/>
    </row>
    <row r="45" spans="1:16" x14ac:dyDescent="0.15">
      <c r="A45" s="136" t="s">
        <v>53</v>
      </c>
      <c r="B45" s="136">
        <f>'実質公債費比率（分子）の構造'!K$49</f>
        <v>7</v>
      </c>
      <c r="C45" s="136"/>
      <c r="D45" s="136"/>
      <c r="E45" s="136">
        <f>'実質公債費比率（分子）の構造'!L$49</f>
        <v>8</v>
      </c>
      <c r="F45" s="136"/>
      <c r="G45" s="136"/>
      <c r="H45" s="136">
        <f>'実質公債費比率（分子）の構造'!M$49</f>
        <v>9</v>
      </c>
      <c r="I45" s="136"/>
      <c r="J45" s="136"/>
      <c r="K45" s="136">
        <f>'実質公債費比率（分子）の構造'!N$49</f>
        <v>9</v>
      </c>
      <c r="L45" s="136"/>
      <c r="M45" s="136"/>
      <c r="N45" s="136">
        <f>'実質公債費比率（分子）の構造'!O$49</f>
        <v>9</v>
      </c>
      <c r="O45" s="136"/>
      <c r="P45" s="136"/>
    </row>
    <row r="46" spans="1:16" x14ac:dyDescent="0.15">
      <c r="A46" s="136" t="s">
        <v>54</v>
      </c>
      <c r="B46" s="136">
        <f>'実質公債費比率（分子）の構造'!K$48</f>
        <v>928</v>
      </c>
      <c r="C46" s="136"/>
      <c r="D46" s="136"/>
      <c r="E46" s="136">
        <f>'実質公債費比率（分子）の構造'!L$48</f>
        <v>888</v>
      </c>
      <c r="F46" s="136"/>
      <c r="G46" s="136"/>
      <c r="H46" s="136">
        <f>'実質公債費比率（分子）の構造'!M$48</f>
        <v>1248</v>
      </c>
      <c r="I46" s="136"/>
      <c r="J46" s="136"/>
      <c r="K46" s="136">
        <f>'実質公債費比率（分子）の構造'!N$48</f>
        <v>944</v>
      </c>
      <c r="L46" s="136"/>
      <c r="M46" s="136"/>
      <c r="N46" s="136">
        <f>'実質公債費比率（分子）の構造'!O$48</f>
        <v>960</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6537</v>
      </c>
      <c r="C49" s="136"/>
      <c r="D49" s="136"/>
      <c r="E49" s="136">
        <f>'実質公債費比率（分子）の構造'!L$45</f>
        <v>6560</v>
      </c>
      <c r="F49" s="136"/>
      <c r="G49" s="136"/>
      <c r="H49" s="136">
        <f>'実質公債費比率（分子）の構造'!M$45</f>
        <v>6333</v>
      </c>
      <c r="I49" s="136"/>
      <c r="J49" s="136"/>
      <c r="K49" s="136">
        <f>'実質公債費比率（分子）の構造'!N$45</f>
        <v>6121</v>
      </c>
      <c r="L49" s="136"/>
      <c r="M49" s="136"/>
      <c r="N49" s="136">
        <f>'実質公債費比率（分子）の構造'!O$45</f>
        <v>5940</v>
      </c>
      <c r="O49" s="136"/>
      <c r="P49" s="136"/>
    </row>
    <row r="50" spans="1:16" x14ac:dyDescent="0.15">
      <c r="A50" s="136" t="s">
        <v>58</v>
      </c>
      <c r="B50" s="136" t="e">
        <f>NA()</f>
        <v>#N/A</v>
      </c>
      <c r="C50" s="136">
        <f>IF(ISNUMBER('実質公債費比率（分子）の構造'!K$53),'実質公債費比率（分子）の構造'!K$53,NA())</f>
        <v>3199</v>
      </c>
      <c r="D50" s="136" t="e">
        <f>NA()</f>
        <v>#N/A</v>
      </c>
      <c r="E50" s="136" t="e">
        <f>NA()</f>
        <v>#N/A</v>
      </c>
      <c r="F50" s="136">
        <f>IF(ISNUMBER('実質公債費比率（分子）の構造'!L$53),'実質公債費比率（分子）の構造'!L$53,NA())</f>
        <v>3049</v>
      </c>
      <c r="G50" s="136" t="e">
        <f>NA()</f>
        <v>#N/A</v>
      </c>
      <c r="H50" s="136" t="e">
        <f>NA()</f>
        <v>#N/A</v>
      </c>
      <c r="I50" s="136">
        <f>IF(ISNUMBER('実質公債費比率（分子）の構造'!M$53),'実質公債費比率（分子）の構造'!M$53,NA())</f>
        <v>3276</v>
      </c>
      <c r="J50" s="136" t="e">
        <f>NA()</f>
        <v>#N/A</v>
      </c>
      <c r="K50" s="136" t="e">
        <f>NA()</f>
        <v>#N/A</v>
      </c>
      <c r="L50" s="136">
        <f>IF(ISNUMBER('実質公債費比率（分子）の構造'!N$53),'実質公債費比率（分子）の構造'!N$53,NA())</f>
        <v>2880</v>
      </c>
      <c r="M50" s="136" t="e">
        <f>NA()</f>
        <v>#N/A</v>
      </c>
      <c r="N50" s="136" t="e">
        <f>NA()</f>
        <v>#N/A</v>
      </c>
      <c r="O50" s="136">
        <f>IF(ISNUMBER('実質公債費比率（分子）の構造'!O$53),'実質公債費比率（分子）の構造'!O$53,NA())</f>
        <v>2623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35238</v>
      </c>
      <c r="E56" s="135"/>
      <c r="F56" s="135"/>
      <c r="G56" s="135">
        <f>'将来負担比率（分子）の構造'!J$51</f>
        <v>34838</v>
      </c>
      <c r="H56" s="135"/>
      <c r="I56" s="135"/>
      <c r="J56" s="135">
        <f>'将来負担比率（分子）の構造'!K$51</f>
        <v>34898</v>
      </c>
      <c r="K56" s="135"/>
      <c r="L56" s="135"/>
      <c r="M56" s="135">
        <f>'将来負担比率（分子）の構造'!L$51</f>
        <v>35854</v>
      </c>
      <c r="N56" s="135"/>
      <c r="O56" s="135"/>
      <c r="P56" s="135">
        <f>'将来負担比率（分子）の構造'!M$51</f>
        <v>34622</v>
      </c>
    </row>
    <row r="57" spans="1:16" x14ac:dyDescent="0.15">
      <c r="A57" s="135" t="s">
        <v>35</v>
      </c>
      <c r="B57" s="135"/>
      <c r="C57" s="135"/>
      <c r="D57" s="135">
        <f>'将来負担比率（分子）の構造'!I$50</f>
        <v>1265</v>
      </c>
      <c r="E57" s="135"/>
      <c r="F57" s="135"/>
      <c r="G57" s="135">
        <f>'将来負担比率（分子）の構造'!J$50</f>
        <v>1216</v>
      </c>
      <c r="H57" s="135"/>
      <c r="I57" s="135"/>
      <c r="J57" s="135">
        <f>'将来負担比率（分子）の構造'!K$50</f>
        <v>998</v>
      </c>
      <c r="K57" s="135"/>
      <c r="L57" s="135"/>
      <c r="M57" s="135">
        <f>'将来負担比率（分子）の構造'!L$50</f>
        <v>849</v>
      </c>
      <c r="N57" s="135"/>
      <c r="O57" s="135"/>
      <c r="P57" s="135">
        <f>'将来負担比率（分子）の構造'!M$50</f>
        <v>661</v>
      </c>
    </row>
    <row r="58" spans="1:16" x14ac:dyDescent="0.15">
      <c r="A58" s="135" t="s">
        <v>34</v>
      </c>
      <c r="B58" s="135"/>
      <c r="C58" s="135"/>
      <c r="D58" s="135">
        <f>'将来負担比率（分子）の構造'!I$49</f>
        <v>2351</v>
      </c>
      <c r="E58" s="135"/>
      <c r="F58" s="135"/>
      <c r="G58" s="135">
        <f>'将来負担比率（分子）の構造'!J$49</f>
        <v>2293</v>
      </c>
      <c r="H58" s="135"/>
      <c r="I58" s="135"/>
      <c r="J58" s="135">
        <f>'将来負担比率（分子）の構造'!K$49</f>
        <v>2664</v>
      </c>
      <c r="K58" s="135"/>
      <c r="L58" s="135"/>
      <c r="M58" s="135">
        <f>'将来負担比率（分子）の構造'!L$49</f>
        <v>3941</v>
      </c>
      <c r="N58" s="135"/>
      <c r="O58" s="135"/>
      <c r="P58" s="135">
        <f>'将来負担比率（分子）の構造'!M$49</f>
        <v>3785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239</v>
      </c>
      <c r="C61" s="135"/>
      <c r="D61" s="135"/>
      <c r="E61" s="135">
        <f>'将来負担比率（分子）の構造'!J$46</f>
        <v>237</v>
      </c>
      <c r="F61" s="135"/>
      <c r="G61" s="135"/>
      <c r="H61" s="135">
        <f>'将来負担比率（分子）の構造'!K$46</f>
        <v>238</v>
      </c>
      <c r="I61" s="135"/>
      <c r="J61" s="135"/>
      <c r="K61" s="135">
        <f>'将来負担比率（分子）の構造'!L$46</f>
        <v>7</v>
      </c>
      <c r="L61" s="135"/>
      <c r="M61" s="135"/>
      <c r="N61" s="135">
        <f>'将来負担比率（分子）の構造'!M$46</f>
        <v>3</v>
      </c>
      <c r="O61" s="135"/>
      <c r="P61" s="135"/>
    </row>
    <row r="62" spans="1:16" x14ac:dyDescent="0.15">
      <c r="A62" s="135" t="s">
        <v>29</v>
      </c>
      <c r="B62" s="135">
        <f>'将来負担比率（分子）の構造'!I$45</f>
        <v>6022</v>
      </c>
      <c r="C62" s="135"/>
      <c r="D62" s="135"/>
      <c r="E62" s="135">
        <f>'将来負担比率（分子）の構造'!J$45</f>
        <v>5743</v>
      </c>
      <c r="F62" s="135"/>
      <c r="G62" s="135"/>
      <c r="H62" s="135">
        <f>'将来負担比率（分子）の構造'!K$45</f>
        <v>4790</v>
      </c>
      <c r="I62" s="135"/>
      <c r="J62" s="135"/>
      <c r="K62" s="135">
        <f>'将来負担比率（分子）の構造'!L$45</f>
        <v>5372</v>
      </c>
      <c r="L62" s="135"/>
      <c r="M62" s="135"/>
      <c r="N62" s="135">
        <f>'将来負担比率（分子）の構造'!M$45</f>
        <v>4870</v>
      </c>
      <c r="O62" s="135"/>
      <c r="P62" s="135"/>
    </row>
    <row r="63" spans="1:16" x14ac:dyDescent="0.15">
      <c r="A63" s="135" t="s">
        <v>28</v>
      </c>
      <c r="B63" s="135">
        <f>'将来負担比率（分子）の構造'!I$44</f>
        <v>76</v>
      </c>
      <c r="C63" s="135"/>
      <c r="D63" s="135"/>
      <c r="E63" s="135">
        <f>'将来負担比率（分子）の構造'!J$44</f>
        <v>70</v>
      </c>
      <c r="F63" s="135"/>
      <c r="G63" s="135"/>
      <c r="H63" s="135">
        <f>'将来負担比率（分子）の構造'!K$44</f>
        <v>63</v>
      </c>
      <c r="I63" s="135"/>
      <c r="J63" s="135"/>
      <c r="K63" s="135">
        <f>'将来負担比率（分子）の構造'!L$44</f>
        <v>57</v>
      </c>
      <c r="L63" s="135"/>
      <c r="M63" s="135"/>
      <c r="N63" s="135">
        <f>'将来負担比率（分子）の構造'!M$44</f>
        <v>51</v>
      </c>
      <c r="O63" s="135"/>
      <c r="P63" s="135"/>
    </row>
    <row r="64" spans="1:16" x14ac:dyDescent="0.15">
      <c r="A64" s="135" t="s">
        <v>27</v>
      </c>
      <c r="B64" s="135">
        <f>'将来負担比率（分子）の構造'!I$43</f>
        <v>13054</v>
      </c>
      <c r="C64" s="135"/>
      <c r="D64" s="135"/>
      <c r="E64" s="135">
        <f>'将来負担比率（分子）の構造'!J$43</f>
        <v>13195</v>
      </c>
      <c r="F64" s="135"/>
      <c r="G64" s="135"/>
      <c r="H64" s="135">
        <f>'将来負担比率（分子）の構造'!K$43</f>
        <v>13069</v>
      </c>
      <c r="I64" s="135"/>
      <c r="J64" s="135"/>
      <c r="K64" s="135">
        <f>'将来負担比率（分子）の構造'!L$43</f>
        <v>12595</v>
      </c>
      <c r="L64" s="135"/>
      <c r="M64" s="135"/>
      <c r="N64" s="135">
        <f>'将来負担比率（分子）の構造'!M$43</f>
        <v>12324</v>
      </c>
      <c r="O64" s="135"/>
      <c r="P64" s="135"/>
    </row>
    <row r="65" spans="1:16" x14ac:dyDescent="0.15">
      <c r="A65" s="135" t="s">
        <v>26</v>
      </c>
      <c r="B65" s="135">
        <f>'将来負担比率（分子）の構造'!I$42</f>
        <v>811</v>
      </c>
      <c r="C65" s="135"/>
      <c r="D65" s="135"/>
      <c r="E65" s="135">
        <f>'将来負担比率（分子）の構造'!J$42</f>
        <v>1575</v>
      </c>
      <c r="F65" s="135"/>
      <c r="G65" s="135"/>
      <c r="H65" s="135">
        <f>'将来負担比率（分子）の構造'!K$42</f>
        <v>1536</v>
      </c>
      <c r="I65" s="135"/>
      <c r="J65" s="135"/>
      <c r="K65" s="135">
        <f>'将来負担比率（分子）の構造'!L$42</f>
        <v>1368</v>
      </c>
      <c r="L65" s="135"/>
      <c r="M65" s="135"/>
      <c r="N65" s="135">
        <f>'将来負担比率（分子）の構造'!M$42</f>
        <v>1261</v>
      </c>
      <c r="O65" s="135"/>
      <c r="P65" s="135"/>
    </row>
    <row r="66" spans="1:16" x14ac:dyDescent="0.15">
      <c r="A66" s="135" t="s">
        <v>25</v>
      </c>
      <c r="B66" s="135">
        <f>'将来負担比率（分子）の構造'!I$41</f>
        <v>47339</v>
      </c>
      <c r="C66" s="135"/>
      <c r="D66" s="135"/>
      <c r="E66" s="135">
        <f>'将来負担比率（分子）の構造'!J$41</f>
        <v>45191</v>
      </c>
      <c r="F66" s="135"/>
      <c r="G66" s="135"/>
      <c r="H66" s="135">
        <f>'将来負担比率（分子）の構造'!K$41</f>
        <v>44931</v>
      </c>
      <c r="I66" s="135"/>
      <c r="J66" s="135"/>
      <c r="K66" s="135">
        <f>'将来負担比率（分子）の構造'!L$41</f>
        <v>42875</v>
      </c>
      <c r="L66" s="135"/>
      <c r="M66" s="135"/>
      <c r="N66" s="135">
        <f>'将来負担比率（分子）の構造'!M$41</f>
        <v>40903</v>
      </c>
      <c r="O66" s="135"/>
      <c r="P66" s="135"/>
    </row>
    <row r="67" spans="1:16" x14ac:dyDescent="0.15">
      <c r="A67" s="135" t="s">
        <v>62</v>
      </c>
      <c r="B67" s="135" t="e">
        <f>NA()</f>
        <v>#N/A</v>
      </c>
      <c r="C67" s="135">
        <f>IF(ISNUMBER('将来負担比率（分子）の構造'!I$52), IF('将来負担比率（分子）の構造'!I$52 &lt; 0, 0, '将来負担比率（分子）の構造'!I$52), NA())</f>
        <v>28686</v>
      </c>
      <c r="D67" s="135" t="e">
        <f>NA()</f>
        <v>#N/A</v>
      </c>
      <c r="E67" s="135" t="e">
        <f>NA()</f>
        <v>#N/A</v>
      </c>
      <c r="F67" s="135">
        <f>IF(ISNUMBER('将来負担比率（分子）の構造'!J$52), IF('将来負担比率（分子）の構造'!J$52 &lt; 0, 0, '将来負担比率（分子）の構造'!J$52), NA())</f>
        <v>27664</v>
      </c>
      <c r="G67" s="135" t="e">
        <f>NA()</f>
        <v>#N/A</v>
      </c>
      <c r="H67" s="135" t="e">
        <f>NA()</f>
        <v>#N/A</v>
      </c>
      <c r="I67" s="135">
        <f>IF(ISNUMBER('将来負担比率（分子）の構造'!K$52), IF('将来負担比率（分子）の構造'!K$52 &lt; 0, 0, '将来負担比率（分子）の構造'!K$52), NA())</f>
        <v>26068</v>
      </c>
      <c r="J67" s="135" t="e">
        <f>NA()</f>
        <v>#N/A</v>
      </c>
      <c r="K67" s="135" t="e">
        <f>NA()</f>
        <v>#N/A</v>
      </c>
      <c r="L67" s="135">
        <f>IF(ISNUMBER('将来負担比率（分子）の構造'!L$52), IF('将来負担比率（分子）の構造'!L$52 &lt; 0, 0, '将来負担比率（分子）の構造'!L$52), NA())</f>
        <v>21629</v>
      </c>
      <c r="M67" s="135" t="e">
        <f>NA()</f>
        <v>#N/A</v>
      </c>
      <c r="N67" s="135" t="e">
        <f>NA()</f>
        <v>#N/A</v>
      </c>
      <c r="O67" s="135">
        <f>IF(ISNUMBER('将来負担比率（分子）の構造'!M$52), IF('将来負担比率（分子）の構造'!M$52 &lt; 0, 0, '将来負担比率（分子）の構造'!M$52), NA())</f>
        <v>20343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3844474</v>
      </c>
      <c r="S5" s="639"/>
      <c r="T5" s="639"/>
      <c r="U5" s="639"/>
      <c r="V5" s="639"/>
      <c r="W5" s="639"/>
      <c r="X5" s="639"/>
      <c r="Y5" s="686"/>
      <c r="Z5" s="699">
        <v>11.9</v>
      </c>
      <c r="AA5" s="699"/>
      <c r="AB5" s="699"/>
      <c r="AC5" s="699"/>
      <c r="AD5" s="700">
        <v>3844474</v>
      </c>
      <c r="AE5" s="700"/>
      <c r="AF5" s="700"/>
      <c r="AG5" s="700"/>
      <c r="AH5" s="700"/>
      <c r="AI5" s="700"/>
      <c r="AJ5" s="700"/>
      <c r="AK5" s="700"/>
      <c r="AL5" s="687">
        <v>20.2</v>
      </c>
      <c r="AM5" s="656"/>
      <c r="AN5" s="656"/>
      <c r="AO5" s="688"/>
      <c r="AP5" s="675" t="s">
        <v>207</v>
      </c>
      <c r="AQ5" s="676"/>
      <c r="AR5" s="676"/>
      <c r="AS5" s="676"/>
      <c r="AT5" s="676"/>
      <c r="AU5" s="676"/>
      <c r="AV5" s="676"/>
      <c r="AW5" s="676"/>
      <c r="AX5" s="676"/>
      <c r="AY5" s="676"/>
      <c r="AZ5" s="676"/>
      <c r="BA5" s="676"/>
      <c r="BB5" s="676"/>
      <c r="BC5" s="676"/>
      <c r="BD5" s="676"/>
      <c r="BE5" s="676"/>
      <c r="BF5" s="677"/>
      <c r="BG5" s="588">
        <v>3827430</v>
      </c>
      <c r="BH5" s="589"/>
      <c r="BI5" s="589"/>
      <c r="BJ5" s="589"/>
      <c r="BK5" s="589"/>
      <c r="BL5" s="589"/>
      <c r="BM5" s="589"/>
      <c r="BN5" s="590"/>
      <c r="BO5" s="641">
        <v>99.6</v>
      </c>
      <c r="BP5" s="641"/>
      <c r="BQ5" s="641"/>
      <c r="BR5" s="641"/>
      <c r="BS5" s="642">
        <v>33224</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407421</v>
      </c>
      <c r="S6" s="589"/>
      <c r="T6" s="589"/>
      <c r="U6" s="589"/>
      <c r="V6" s="589"/>
      <c r="W6" s="589"/>
      <c r="X6" s="589"/>
      <c r="Y6" s="590"/>
      <c r="Z6" s="641">
        <v>1.3</v>
      </c>
      <c r="AA6" s="641"/>
      <c r="AB6" s="641"/>
      <c r="AC6" s="641"/>
      <c r="AD6" s="642">
        <v>407421</v>
      </c>
      <c r="AE6" s="642"/>
      <c r="AF6" s="642"/>
      <c r="AG6" s="642"/>
      <c r="AH6" s="642"/>
      <c r="AI6" s="642"/>
      <c r="AJ6" s="642"/>
      <c r="AK6" s="642"/>
      <c r="AL6" s="611">
        <v>2.1</v>
      </c>
      <c r="AM6" s="643"/>
      <c r="AN6" s="643"/>
      <c r="AO6" s="644"/>
      <c r="AP6" s="585" t="s">
        <v>212</v>
      </c>
      <c r="AQ6" s="586"/>
      <c r="AR6" s="586"/>
      <c r="AS6" s="586"/>
      <c r="AT6" s="586"/>
      <c r="AU6" s="586"/>
      <c r="AV6" s="586"/>
      <c r="AW6" s="586"/>
      <c r="AX6" s="586"/>
      <c r="AY6" s="586"/>
      <c r="AZ6" s="586"/>
      <c r="BA6" s="586"/>
      <c r="BB6" s="586"/>
      <c r="BC6" s="586"/>
      <c r="BD6" s="586"/>
      <c r="BE6" s="586"/>
      <c r="BF6" s="587"/>
      <c r="BG6" s="588">
        <v>3827430</v>
      </c>
      <c r="BH6" s="589"/>
      <c r="BI6" s="589"/>
      <c r="BJ6" s="589"/>
      <c r="BK6" s="589"/>
      <c r="BL6" s="589"/>
      <c r="BM6" s="589"/>
      <c r="BN6" s="590"/>
      <c r="BO6" s="641">
        <v>99.6</v>
      </c>
      <c r="BP6" s="641"/>
      <c r="BQ6" s="641"/>
      <c r="BR6" s="641"/>
      <c r="BS6" s="642">
        <v>33224</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209886</v>
      </c>
      <c r="CS6" s="589"/>
      <c r="CT6" s="589"/>
      <c r="CU6" s="589"/>
      <c r="CV6" s="589"/>
      <c r="CW6" s="589"/>
      <c r="CX6" s="589"/>
      <c r="CY6" s="590"/>
      <c r="CZ6" s="641">
        <v>0.7</v>
      </c>
      <c r="DA6" s="641"/>
      <c r="DB6" s="641"/>
      <c r="DC6" s="641"/>
      <c r="DD6" s="594" t="s">
        <v>214</v>
      </c>
      <c r="DE6" s="589"/>
      <c r="DF6" s="589"/>
      <c r="DG6" s="589"/>
      <c r="DH6" s="589"/>
      <c r="DI6" s="589"/>
      <c r="DJ6" s="589"/>
      <c r="DK6" s="589"/>
      <c r="DL6" s="589"/>
      <c r="DM6" s="589"/>
      <c r="DN6" s="589"/>
      <c r="DO6" s="589"/>
      <c r="DP6" s="590"/>
      <c r="DQ6" s="594">
        <v>209886</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9486</v>
      </c>
      <c r="S7" s="589"/>
      <c r="T7" s="589"/>
      <c r="U7" s="589"/>
      <c r="V7" s="589"/>
      <c r="W7" s="589"/>
      <c r="X7" s="589"/>
      <c r="Y7" s="590"/>
      <c r="Z7" s="641">
        <v>0</v>
      </c>
      <c r="AA7" s="641"/>
      <c r="AB7" s="641"/>
      <c r="AC7" s="641"/>
      <c r="AD7" s="642">
        <v>9486</v>
      </c>
      <c r="AE7" s="642"/>
      <c r="AF7" s="642"/>
      <c r="AG7" s="642"/>
      <c r="AH7" s="642"/>
      <c r="AI7" s="642"/>
      <c r="AJ7" s="642"/>
      <c r="AK7" s="642"/>
      <c r="AL7" s="611">
        <v>0</v>
      </c>
      <c r="AM7" s="643"/>
      <c r="AN7" s="643"/>
      <c r="AO7" s="644"/>
      <c r="AP7" s="585" t="s">
        <v>216</v>
      </c>
      <c r="AQ7" s="586"/>
      <c r="AR7" s="586"/>
      <c r="AS7" s="586"/>
      <c r="AT7" s="586"/>
      <c r="AU7" s="586"/>
      <c r="AV7" s="586"/>
      <c r="AW7" s="586"/>
      <c r="AX7" s="586"/>
      <c r="AY7" s="586"/>
      <c r="AZ7" s="586"/>
      <c r="BA7" s="586"/>
      <c r="BB7" s="586"/>
      <c r="BC7" s="586"/>
      <c r="BD7" s="586"/>
      <c r="BE7" s="586"/>
      <c r="BF7" s="587"/>
      <c r="BG7" s="588">
        <v>1572604</v>
      </c>
      <c r="BH7" s="589"/>
      <c r="BI7" s="589"/>
      <c r="BJ7" s="589"/>
      <c r="BK7" s="589"/>
      <c r="BL7" s="589"/>
      <c r="BM7" s="589"/>
      <c r="BN7" s="590"/>
      <c r="BO7" s="641">
        <v>40.9</v>
      </c>
      <c r="BP7" s="641"/>
      <c r="BQ7" s="641"/>
      <c r="BR7" s="641"/>
      <c r="BS7" s="642">
        <v>33224</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4120703</v>
      </c>
      <c r="CS7" s="589"/>
      <c r="CT7" s="589"/>
      <c r="CU7" s="589"/>
      <c r="CV7" s="589"/>
      <c r="CW7" s="589"/>
      <c r="CX7" s="589"/>
      <c r="CY7" s="590"/>
      <c r="CZ7" s="641">
        <v>13.3</v>
      </c>
      <c r="DA7" s="641"/>
      <c r="DB7" s="641"/>
      <c r="DC7" s="641"/>
      <c r="DD7" s="594">
        <v>432628</v>
      </c>
      <c r="DE7" s="589"/>
      <c r="DF7" s="589"/>
      <c r="DG7" s="589"/>
      <c r="DH7" s="589"/>
      <c r="DI7" s="589"/>
      <c r="DJ7" s="589"/>
      <c r="DK7" s="589"/>
      <c r="DL7" s="589"/>
      <c r="DM7" s="589"/>
      <c r="DN7" s="589"/>
      <c r="DO7" s="589"/>
      <c r="DP7" s="590"/>
      <c r="DQ7" s="594">
        <v>2985658</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26514</v>
      </c>
      <c r="S8" s="589"/>
      <c r="T8" s="589"/>
      <c r="U8" s="589"/>
      <c r="V8" s="589"/>
      <c r="W8" s="589"/>
      <c r="X8" s="589"/>
      <c r="Y8" s="590"/>
      <c r="Z8" s="641">
        <v>0.1</v>
      </c>
      <c r="AA8" s="641"/>
      <c r="AB8" s="641"/>
      <c r="AC8" s="641"/>
      <c r="AD8" s="642">
        <v>26514</v>
      </c>
      <c r="AE8" s="642"/>
      <c r="AF8" s="642"/>
      <c r="AG8" s="642"/>
      <c r="AH8" s="642"/>
      <c r="AI8" s="642"/>
      <c r="AJ8" s="642"/>
      <c r="AK8" s="642"/>
      <c r="AL8" s="611">
        <v>0.1</v>
      </c>
      <c r="AM8" s="643"/>
      <c r="AN8" s="643"/>
      <c r="AO8" s="644"/>
      <c r="AP8" s="585" t="s">
        <v>219</v>
      </c>
      <c r="AQ8" s="586"/>
      <c r="AR8" s="586"/>
      <c r="AS8" s="586"/>
      <c r="AT8" s="586"/>
      <c r="AU8" s="586"/>
      <c r="AV8" s="586"/>
      <c r="AW8" s="586"/>
      <c r="AX8" s="586"/>
      <c r="AY8" s="586"/>
      <c r="AZ8" s="586"/>
      <c r="BA8" s="586"/>
      <c r="BB8" s="586"/>
      <c r="BC8" s="586"/>
      <c r="BD8" s="586"/>
      <c r="BE8" s="586"/>
      <c r="BF8" s="587"/>
      <c r="BG8" s="588">
        <v>62557</v>
      </c>
      <c r="BH8" s="589"/>
      <c r="BI8" s="589"/>
      <c r="BJ8" s="589"/>
      <c r="BK8" s="589"/>
      <c r="BL8" s="589"/>
      <c r="BM8" s="589"/>
      <c r="BN8" s="590"/>
      <c r="BO8" s="641">
        <v>1.6</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7298740</v>
      </c>
      <c r="CS8" s="589"/>
      <c r="CT8" s="589"/>
      <c r="CU8" s="589"/>
      <c r="CV8" s="589"/>
      <c r="CW8" s="589"/>
      <c r="CX8" s="589"/>
      <c r="CY8" s="590"/>
      <c r="CZ8" s="641">
        <v>23.5</v>
      </c>
      <c r="DA8" s="641"/>
      <c r="DB8" s="641"/>
      <c r="DC8" s="641"/>
      <c r="DD8" s="594">
        <v>87828</v>
      </c>
      <c r="DE8" s="589"/>
      <c r="DF8" s="589"/>
      <c r="DG8" s="589"/>
      <c r="DH8" s="589"/>
      <c r="DI8" s="589"/>
      <c r="DJ8" s="589"/>
      <c r="DK8" s="589"/>
      <c r="DL8" s="589"/>
      <c r="DM8" s="589"/>
      <c r="DN8" s="589"/>
      <c r="DO8" s="589"/>
      <c r="DP8" s="590"/>
      <c r="DQ8" s="594">
        <v>4695854</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14326</v>
      </c>
      <c r="S9" s="589"/>
      <c r="T9" s="589"/>
      <c r="U9" s="589"/>
      <c r="V9" s="589"/>
      <c r="W9" s="589"/>
      <c r="X9" s="589"/>
      <c r="Y9" s="590"/>
      <c r="Z9" s="641">
        <v>0</v>
      </c>
      <c r="AA9" s="641"/>
      <c r="AB9" s="641"/>
      <c r="AC9" s="641"/>
      <c r="AD9" s="642">
        <v>14326</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1219752</v>
      </c>
      <c r="BH9" s="589"/>
      <c r="BI9" s="589"/>
      <c r="BJ9" s="589"/>
      <c r="BK9" s="589"/>
      <c r="BL9" s="589"/>
      <c r="BM9" s="589"/>
      <c r="BN9" s="590"/>
      <c r="BO9" s="641">
        <v>31.7</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2091650</v>
      </c>
      <c r="CS9" s="589"/>
      <c r="CT9" s="589"/>
      <c r="CU9" s="589"/>
      <c r="CV9" s="589"/>
      <c r="CW9" s="589"/>
      <c r="CX9" s="589"/>
      <c r="CY9" s="590"/>
      <c r="CZ9" s="641">
        <v>6.7</v>
      </c>
      <c r="DA9" s="641"/>
      <c r="DB9" s="641"/>
      <c r="DC9" s="641"/>
      <c r="DD9" s="594">
        <v>219340</v>
      </c>
      <c r="DE9" s="589"/>
      <c r="DF9" s="589"/>
      <c r="DG9" s="589"/>
      <c r="DH9" s="589"/>
      <c r="DI9" s="589"/>
      <c r="DJ9" s="589"/>
      <c r="DK9" s="589"/>
      <c r="DL9" s="589"/>
      <c r="DM9" s="589"/>
      <c r="DN9" s="589"/>
      <c r="DO9" s="589"/>
      <c r="DP9" s="590"/>
      <c r="DQ9" s="594">
        <v>1795660</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458740</v>
      </c>
      <c r="S10" s="589"/>
      <c r="T10" s="589"/>
      <c r="U10" s="589"/>
      <c r="V10" s="589"/>
      <c r="W10" s="589"/>
      <c r="X10" s="589"/>
      <c r="Y10" s="590"/>
      <c r="Z10" s="641">
        <v>1.4</v>
      </c>
      <c r="AA10" s="641"/>
      <c r="AB10" s="641"/>
      <c r="AC10" s="641"/>
      <c r="AD10" s="642">
        <v>458740</v>
      </c>
      <c r="AE10" s="642"/>
      <c r="AF10" s="642"/>
      <c r="AG10" s="642"/>
      <c r="AH10" s="642"/>
      <c r="AI10" s="642"/>
      <c r="AJ10" s="642"/>
      <c r="AK10" s="642"/>
      <c r="AL10" s="611">
        <v>2.4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86620</v>
      </c>
      <c r="BH10" s="589"/>
      <c r="BI10" s="589"/>
      <c r="BJ10" s="589"/>
      <c r="BK10" s="589"/>
      <c r="BL10" s="589"/>
      <c r="BM10" s="589"/>
      <c r="BN10" s="590"/>
      <c r="BO10" s="641">
        <v>2.2999999999999998</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96100</v>
      </c>
      <c r="CS10" s="589"/>
      <c r="CT10" s="589"/>
      <c r="CU10" s="589"/>
      <c r="CV10" s="589"/>
      <c r="CW10" s="589"/>
      <c r="CX10" s="589"/>
      <c r="CY10" s="590"/>
      <c r="CZ10" s="641">
        <v>0.3</v>
      </c>
      <c r="DA10" s="641"/>
      <c r="DB10" s="641"/>
      <c r="DC10" s="641"/>
      <c r="DD10" s="594" t="s">
        <v>220</v>
      </c>
      <c r="DE10" s="589"/>
      <c r="DF10" s="589"/>
      <c r="DG10" s="589"/>
      <c r="DH10" s="589"/>
      <c r="DI10" s="589"/>
      <c r="DJ10" s="589"/>
      <c r="DK10" s="589"/>
      <c r="DL10" s="589"/>
      <c r="DM10" s="589"/>
      <c r="DN10" s="589"/>
      <c r="DO10" s="589"/>
      <c r="DP10" s="590"/>
      <c r="DQ10" s="594">
        <v>100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10692</v>
      </c>
      <c r="S11" s="589"/>
      <c r="T11" s="589"/>
      <c r="U11" s="589"/>
      <c r="V11" s="589"/>
      <c r="W11" s="589"/>
      <c r="X11" s="589"/>
      <c r="Y11" s="590"/>
      <c r="Z11" s="641">
        <v>0</v>
      </c>
      <c r="AA11" s="641"/>
      <c r="AB11" s="641"/>
      <c r="AC11" s="641"/>
      <c r="AD11" s="642">
        <v>10692</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203675</v>
      </c>
      <c r="BH11" s="589"/>
      <c r="BI11" s="589"/>
      <c r="BJ11" s="589"/>
      <c r="BK11" s="589"/>
      <c r="BL11" s="589"/>
      <c r="BM11" s="589"/>
      <c r="BN11" s="590"/>
      <c r="BO11" s="641">
        <v>5.3</v>
      </c>
      <c r="BP11" s="641"/>
      <c r="BQ11" s="641"/>
      <c r="BR11" s="641"/>
      <c r="BS11" s="594">
        <v>33224</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2655325</v>
      </c>
      <c r="CS11" s="589"/>
      <c r="CT11" s="589"/>
      <c r="CU11" s="589"/>
      <c r="CV11" s="589"/>
      <c r="CW11" s="589"/>
      <c r="CX11" s="589"/>
      <c r="CY11" s="590"/>
      <c r="CZ11" s="641">
        <v>8.6</v>
      </c>
      <c r="DA11" s="641"/>
      <c r="DB11" s="641"/>
      <c r="DC11" s="641"/>
      <c r="DD11" s="594">
        <v>516156</v>
      </c>
      <c r="DE11" s="589"/>
      <c r="DF11" s="589"/>
      <c r="DG11" s="589"/>
      <c r="DH11" s="589"/>
      <c r="DI11" s="589"/>
      <c r="DJ11" s="589"/>
      <c r="DK11" s="589"/>
      <c r="DL11" s="589"/>
      <c r="DM11" s="589"/>
      <c r="DN11" s="589"/>
      <c r="DO11" s="589"/>
      <c r="DP11" s="590"/>
      <c r="DQ11" s="594">
        <v>1606535</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1907829</v>
      </c>
      <c r="BH12" s="589"/>
      <c r="BI12" s="589"/>
      <c r="BJ12" s="589"/>
      <c r="BK12" s="589"/>
      <c r="BL12" s="589"/>
      <c r="BM12" s="589"/>
      <c r="BN12" s="590"/>
      <c r="BO12" s="641">
        <v>49.6</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617263</v>
      </c>
      <c r="CS12" s="589"/>
      <c r="CT12" s="589"/>
      <c r="CU12" s="589"/>
      <c r="CV12" s="589"/>
      <c r="CW12" s="589"/>
      <c r="CX12" s="589"/>
      <c r="CY12" s="590"/>
      <c r="CZ12" s="641">
        <v>2</v>
      </c>
      <c r="DA12" s="641"/>
      <c r="DB12" s="641"/>
      <c r="DC12" s="641"/>
      <c r="DD12" s="594">
        <v>104090</v>
      </c>
      <c r="DE12" s="589"/>
      <c r="DF12" s="589"/>
      <c r="DG12" s="589"/>
      <c r="DH12" s="589"/>
      <c r="DI12" s="589"/>
      <c r="DJ12" s="589"/>
      <c r="DK12" s="589"/>
      <c r="DL12" s="589"/>
      <c r="DM12" s="589"/>
      <c r="DN12" s="589"/>
      <c r="DO12" s="589"/>
      <c r="DP12" s="590"/>
      <c r="DQ12" s="594">
        <v>447153</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58045</v>
      </c>
      <c r="S13" s="589"/>
      <c r="T13" s="589"/>
      <c r="U13" s="589"/>
      <c r="V13" s="589"/>
      <c r="W13" s="589"/>
      <c r="X13" s="589"/>
      <c r="Y13" s="590"/>
      <c r="Z13" s="641">
        <v>0.2</v>
      </c>
      <c r="AA13" s="641"/>
      <c r="AB13" s="641"/>
      <c r="AC13" s="641"/>
      <c r="AD13" s="642">
        <v>58045</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1893040</v>
      </c>
      <c r="BH13" s="589"/>
      <c r="BI13" s="589"/>
      <c r="BJ13" s="589"/>
      <c r="BK13" s="589"/>
      <c r="BL13" s="589"/>
      <c r="BM13" s="589"/>
      <c r="BN13" s="590"/>
      <c r="BO13" s="641">
        <v>49.2</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3200770</v>
      </c>
      <c r="CS13" s="589"/>
      <c r="CT13" s="589"/>
      <c r="CU13" s="589"/>
      <c r="CV13" s="589"/>
      <c r="CW13" s="589"/>
      <c r="CX13" s="589"/>
      <c r="CY13" s="590"/>
      <c r="CZ13" s="641">
        <v>10.3</v>
      </c>
      <c r="DA13" s="641"/>
      <c r="DB13" s="641"/>
      <c r="DC13" s="641"/>
      <c r="DD13" s="594">
        <v>1978061</v>
      </c>
      <c r="DE13" s="589"/>
      <c r="DF13" s="589"/>
      <c r="DG13" s="589"/>
      <c r="DH13" s="589"/>
      <c r="DI13" s="589"/>
      <c r="DJ13" s="589"/>
      <c r="DK13" s="589"/>
      <c r="DL13" s="589"/>
      <c r="DM13" s="589"/>
      <c r="DN13" s="589"/>
      <c r="DO13" s="589"/>
      <c r="DP13" s="590"/>
      <c r="DQ13" s="594">
        <v>1599165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115676</v>
      </c>
      <c r="BH14" s="589"/>
      <c r="BI14" s="589"/>
      <c r="BJ14" s="589"/>
      <c r="BK14" s="589"/>
      <c r="BL14" s="589"/>
      <c r="BM14" s="589"/>
      <c r="BN14" s="590"/>
      <c r="BO14" s="641">
        <v>3</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1269664</v>
      </c>
      <c r="CS14" s="589"/>
      <c r="CT14" s="589"/>
      <c r="CU14" s="589"/>
      <c r="CV14" s="589"/>
      <c r="CW14" s="589"/>
      <c r="CX14" s="589"/>
      <c r="CY14" s="590"/>
      <c r="CZ14" s="641">
        <v>4.0999999999999996</v>
      </c>
      <c r="DA14" s="641"/>
      <c r="DB14" s="641"/>
      <c r="DC14" s="641"/>
      <c r="DD14" s="594">
        <v>73979</v>
      </c>
      <c r="DE14" s="589"/>
      <c r="DF14" s="589"/>
      <c r="DG14" s="589"/>
      <c r="DH14" s="589"/>
      <c r="DI14" s="589"/>
      <c r="DJ14" s="589"/>
      <c r="DK14" s="589"/>
      <c r="DL14" s="589"/>
      <c r="DM14" s="589"/>
      <c r="DN14" s="589"/>
      <c r="DO14" s="589"/>
      <c r="DP14" s="590"/>
      <c r="DQ14" s="594">
        <v>972394</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7580</v>
      </c>
      <c r="S15" s="589"/>
      <c r="T15" s="589"/>
      <c r="U15" s="589"/>
      <c r="V15" s="589"/>
      <c r="W15" s="589"/>
      <c r="X15" s="589"/>
      <c r="Y15" s="590"/>
      <c r="Z15" s="641">
        <v>0</v>
      </c>
      <c r="AA15" s="641"/>
      <c r="AB15" s="641"/>
      <c r="AC15" s="641"/>
      <c r="AD15" s="642">
        <v>7580</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230888</v>
      </c>
      <c r="BH15" s="589"/>
      <c r="BI15" s="589"/>
      <c r="BJ15" s="589"/>
      <c r="BK15" s="589"/>
      <c r="BL15" s="589"/>
      <c r="BM15" s="589"/>
      <c r="BN15" s="590"/>
      <c r="BO15" s="641">
        <v>6</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2737479</v>
      </c>
      <c r="CS15" s="589"/>
      <c r="CT15" s="589"/>
      <c r="CU15" s="589"/>
      <c r="CV15" s="589"/>
      <c r="CW15" s="589"/>
      <c r="CX15" s="589"/>
      <c r="CY15" s="590"/>
      <c r="CZ15" s="641">
        <v>8.8000000000000007</v>
      </c>
      <c r="DA15" s="641"/>
      <c r="DB15" s="641"/>
      <c r="DC15" s="641"/>
      <c r="DD15" s="594">
        <v>1099011</v>
      </c>
      <c r="DE15" s="589"/>
      <c r="DF15" s="589"/>
      <c r="DG15" s="589"/>
      <c r="DH15" s="589"/>
      <c r="DI15" s="589"/>
      <c r="DJ15" s="589"/>
      <c r="DK15" s="589"/>
      <c r="DL15" s="589"/>
      <c r="DM15" s="589"/>
      <c r="DN15" s="589"/>
      <c r="DO15" s="589"/>
      <c r="DP15" s="590"/>
      <c r="DQ15" s="594">
        <v>1628699</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16013583</v>
      </c>
      <c r="S16" s="589"/>
      <c r="T16" s="589"/>
      <c r="U16" s="589"/>
      <c r="V16" s="589"/>
      <c r="W16" s="589"/>
      <c r="X16" s="589"/>
      <c r="Y16" s="590"/>
      <c r="Z16" s="641">
        <v>49.5</v>
      </c>
      <c r="AA16" s="641"/>
      <c r="AB16" s="641"/>
      <c r="AC16" s="641"/>
      <c r="AD16" s="642">
        <v>14165385</v>
      </c>
      <c r="AE16" s="642"/>
      <c r="AF16" s="642"/>
      <c r="AG16" s="642"/>
      <c r="AH16" s="642"/>
      <c r="AI16" s="642"/>
      <c r="AJ16" s="642"/>
      <c r="AK16" s="642"/>
      <c r="AL16" s="611">
        <v>74.3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v>433</v>
      </c>
      <c r="BH16" s="589"/>
      <c r="BI16" s="589"/>
      <c r="BJ16" s="589"/>
      <c r="BK16" s="589"/>
      <c r="BL16" s="589"/>
      <c r="BM16" s="589"/>
      <c r="BN16" s="590"/>
      <c r="BO16" s="641">
        <v>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612568</v>
      </c>
      <c r="CS16" s="589"/>
      <c r="CT16" s="589"/>
      <c r="CU16" s="589"/>
      <c r="CV16" s="589"/>
      <c r="CW16" s="589"/>
      <c r="CX16" s="589"/>
      <c r="CY16" s="590"/>
      <c r="CZ16" s="641">
        <v>2</v>
      </c>
      <c r="DA16" s="641"/>
      <c r="DB16" s="641"/>
      <c r="DC16" s="641"/>
      <c r="DD16" s="594" t="s">
        <v>220</v>
      </c>
      <c r="DE16" s="589"/>
      <c r="DF16" s="589"/>
      <c r="DG16" s="589"/>
      <c r="DH16" s="589"/>
      <c r="DI16" s="589"/>
      <c r="DJ16" s="589"/>
      <c r="DK16" s="589"/>
      <c r="DL16" s="589"/>
      <c r="DM16" s="589"/>
      <c r="DN16" s="589"/>
      <c r="DO16" s="589"/>
      <c r="DP16" s="590"/>
      <c r="DQ16" s="594">
        <v>221837</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14165385</v>
      </c>
      <c r="S17" s="589"/>
      <c r="T17" s="589"/>
      <c r="U17" s="589"/>
      <c r="V17" s="589"/>
      <c r="W17" s="589"/>
      <c r="X17" s="589"/>
      <c r="Y17" s="590"/>
      <c r="Z17" s="641">
        <v>43.8</v>
      </c>
      <c r="AA17" s="641"/>
      <c r="AB17" s="641"/>
      <c r="AC17" s="641"/>
      <c r="AD17" s="642">
        <v>14165385</v>
      </c>
      <c r="AE17" s="642"/>
      <c r="AF17" s="642"/>
      <c r="AG17" s="642"/>
      <c r="AH17" s="642"/>
      <c r="AI17" s="642"/>
      <c r="AJ17" s="642"/>
      <c r="AK17" s="642"/>
      <c r="AL17" s="611">
        <v>74.3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6103131</v>
      </c>
      <c r="CS17" s="589"/>
      <c r="CT17" s="589"/>
      <c r="CU17" s="589"/>
      <c r="CV17" s="589"/>
      <c r="CW17" s="589"/>
      <c r="CX17" s="589"/>
      <c r="CY17" s="590"/>
      <c r="CZ17" s="641">
        <v>19.7</v>
      </c>
      <c r="DA17" s="641"/>
      <c r="DB17" s="641"/>
      <c r="DC17" s="641"/>
      <c r="DD17" s="594" t="s">
        <v>220</v>
      </c>
      <c r="DE17" s="589"/>
      <c r="DF17" s="589"/>
      <c r="DG17" s="589"/>
      <c r="DH17" s="589"/>
      <c r="DI17" s="589"/>
      <c r="DJ17" s="589"/>
      <c r="DK17" s="589"/>
      <c r="DL17" s="589"/>
      <c r="DM17" s="589"/>
      <c r="DN17" s="589"/>
      <c r="DO17" s="589"/>
      <c r="DP17" s="590"/>
      <c r="DQ17" s="594">
        <v>5992504</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1848184</v>
      </c>
      <c r="S18" s="589"/>
      <c r="T18" s="589"/>
      <c r="U18" s="589"/>
      <c r="V18" s="589"/>
      <c r="W18" s="589"/>
      <c r="X18" s="589"/>
      <c r="Y18" s="590"/>
      <c r="Z18" s="641">
        <v>5.7</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14</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17044</v>
      </c>
      <c r="BH19" s="589"/>
      <c r="BI19" s="589"/>
      <c r="BJ19" s="589"/>
      <c r="BK19" s="589"/>
      <c r="BL19" s="589"/>
      <c r="BM19" s="589"/>
      <c r="BN19" s="590"/>
      <c r="BO19" s="641">
        <v>0.4</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20850861</v>
      </c>
      <c r="S20" s="589"/>
      <c r="T20" s="589"/>
      <c r="U20" s="589"/>
      <c r="V20" s="589"/>
      <c r="W20" s="589"/>
      <c r="X20" s="589"/>
      <c r="Y20" s="590"/>
      <c r="Z20" s="641">
        <v>64.400000000000006</v>
      </c>
      <c r="AA20" s="641"/>
      <c r="AB20" s="641"/>
      <c r="AC20" s="641"/>
      <c r="AD20" s="642">
        <v>19002663</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17044</v>
      </c>
      <c r="BH20" s="589"/>
      <c r="BI20" s="589"/>
      <c r="BJ20" s="589"/>
      <c r="BK20" s="589"/>
      <c r="BL20" s="589"/>
      <c r="BM20" s="589"/>
      <c r="BN20" s="590"/>
      <c r="BO20" s="641">
        <v>0.4</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31013279</v>
      </c>
      <c r="CS20" s="589"/>
      <c r="CT20" s="589"/>
      <c r="CU20" s="589"/>
      <c r="CV20" s="589"/>
      <c r="CW20" s="589"/>
      <c r="CX20" s="589"/>
      <c r="CY20" s="590"/>
      <c r="CZ20" s="641">
        <v>100</v>
      </c>
      <c r="DA20" s="641"/>
      <c r="DB20" s="641"/>
      <c r="DC20" s="641"/>
      <c r="DD20" s="594">
        <v>4511093</v>
      </c>
      <c r="DE20" s="589"/>
      <c r="DF20" s="589"/>
      <c r="DG20" s="589"/>
      <c r="DH20" s="589"/>
      <c r="DI20" s="589"/>
      <c r="DJ20" s="589"/>
      <c r="DK20" s="589"/>
      <c r="DL20" s="589"/>
      <c r="DM20" s="589"/>
      <c r="DN20" s="589"/>
      <c r="DO20" s="589"/>
      <c r="DP20" s="590"/>
      <c r="DQ20" s="594">
        <v>22155445</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8135</v>
      </c>
      <c r="S21" s="589"/>
      <c r="T21" s="589"/>
      <c r="U21" s="589"/>
      <c r="V21" s="589"/>
      <c r="W21" s="589"/>
      <c r="X21" s="589"/>
      <c r="Y21" s="590"/>
      <c r="Z21" s="641">
        <v>0</v>
      </c>
      <c r="AA21" s="641"/>
      <c r="AB21" s="641"/>
      <c r="AC21" s="641"/>
      <c r="AD21" s="642">
        <v>8135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17044</v>
      </c>
      <c r="BH21" s="589"/>
      <c r="BI21" s="589"/>
      <c r="BJ21" s="589"/>
      <c r="BK21" s="589"/>
      <c r="BL21" s="589"/>
      <c r="BM21" s="589"/>
      <c r="BN21" s="590"/>
      <c r="BO21" s="641">
        <v>0.4</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117813</v>
      </c>
      <c r="S22" s="589"/>
      <c r="T22" s="589"/>
      <c r="U22" s="589"/>
      <c r="V22" s="589"/>
      <c r="W22" s="589"/>
      <c r="X22" s="589"/>
      <c r="Y22" s="590"/>
      <c r="Z22" s="641">
        <v>0.4</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460794</v>
      </c>
      <c r="S23" s="589"/>
      <c r="T23" s="589"/>
      <c r="U23" s="589"/>
      <c r="V23" s="589"/>
      <c r="W23" s="589"/>
      <c r="X23" s="589"/>
      <c r="Y23" s="590"/>
      <c r="Z23" s="641">
        <v>1.4</v>
      </c>
      <c r="AA23" s="641"/>
      <c r="AB23" s="641"/>
      <c r="AC23" s="641"/>
      <c r="AD23" s="642">
        <v>43427</v>
      </c>
      <c r="AE23" s="642"/>
      <c r="AF23" s="642"/>
      <c r="AG23" s="642"/>
      <c r="AH23" s="642"/>
      <c r="AI23" s="642"/>
      <c r="AJ23" s="642"/>
      <c r="AK23" s="642"/>
      <c r="AL23" s="611">
        <v>0.2</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116084</v>
      </c>
      <c r="S24" s="589"/>
      <c r="T24" s="589"/>
      <c r="U24" s="589"/>
      <c r="V24" s="589"/>
      <c r="W24" s="589"/>
      <c r="X24" s="589"/>
      <c r="Y24" s="590"/>
      <c r="Z24" s="641">
        <v>0.4</v>
      </c>
      <c r="AA24" s="641"/>
      <c r="AB24" s="641"/>
      <c r="AC24" s="641"/>
      <c r="AD24" s="642">
        <v>9438</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13915953</v>
      </c>
      <c r="CS24" s="639"/>
      <c r="CT24" s="639"/>
      <c r="CU24" s="639"/>
      <c r="CV24" s="639"/>
      <c r="CW24" s="639"/>
      <c r="CX24" s="639"/>
      <c r="CY24" s="686"/>
      <c r="CZ24" s="690">
        <v>44.9</v>
      </c>
      <c r="DA24" s="691"/>
      <c r="DB24" s="691"/>
      <c r="DC24" s="692"/>
      <c r="DD24" s="685">
        <v>11695462</v>
      </c>
      <c r="DE24" s="639"/>
      <c r="DF24" s="639"/>
      <c r="DG24" s="639"/>
      <c r="DH24" s="639"/>
      <c r="DI24" s="639"/>
      <c r="DJ24" s="639"/>
      <c r="DK24" s="686"/>
      <c r="DL24" s="685">
        <v>11327291</v>
      </c>
      <c r="DM24" s="639"/>
      <c r="DN24" s="639"/>
      <c r="DO24" s="639"/>
      <c r="DP24" s="639"/>
      <c r="DQ24" s="639"/>
      <c r="DR24" s="639"/>
      <c r="DS24" s="639"/>
      <c r="DT24" s="639"/>
      <c r="DU24" s="639"/>
      <c r="DV24" s="686"/>
      <c r="DW24" s="687">
        <v>56.2</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2869255</v>
      </c>
      <c r="S25" s="589"/>
      <c r="T25" s="589"/>
      <c r="U25" s="589"/>
      <c r="V25" s="589"/>
      <c r="W25" s="589"/>
      <c r="X25" s="589"/>
      <c r="Y25" s="590"/>
      <c r="Z25" s="641">
        <v>8.9</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4118765</v>
      </c>
      <c r="CS25" s="607"/>
      <c r="CT25" s="607"/>
      <c r="CU25" s="607"/>
      <c r="CV25" s="607"/>
      <c r="CW25" s="607"/>
      <c r="CX25" s="607"/>
      <c r="CY25" s="608"/>
      <c r="CZ25" s="591">
        <v>13.3</v>
      </c>
      <c r="DA25" s="609"/>
      <c r="DB25" s="609"/>
      <c r="DC25" s="610"/>
      <c r="DD25" s="594">
        <v>3943534</v>
      </c>
      <c r="DE25" s="607"/>
      <c r="DF25" s="607"/>
      <c r="DG25" s="607"/>
      <c r="DH25" s="607"/>
      <c r="DI25" s="607"/>
      <c r="DJ25" s="607"/>
      <c r="DK25" s="608"/>
      <c r="DL25" s="594">
        <v>3907739</v>
      </c>
      <c r="DM25" s="607"/>
      <c r="DN25" s="607"/>
      <c r="DO25" s="607"/>
      <c r="DP25" s="607"/>
      <c r="DQ25" s="607"/>
      <c r="DR25" s="607"/>
      <c r="DS25" s="607"/>
      <c r="DT25" s="607"/>
      <c r="DU25" s="607"/>
      <c r="DV25" s="608"/>
      <c r="DW25" s="611">
        <v>19.399999999999999</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2622368</v>
      </c>
      <c r="CS26" s="589"/>
      <c r="CT26" s="589"/>
      <c r="CU26" s="589"/>
      <c r="CV26" s="589"/>
      <c r="CW26" s="589"/>
      <c r="CX26" s="589"/>
      <c r="CY26" s="590"/>
      <c r="CZ26" s="591">
        <v>8.5</v>
      </c>
      <c r="DA26" s="609"/>
      <c r="DB26" s="609"/>
      <c r="DC26" s="610"/>
      <c r="DD26" s="594">
        <v>2480374</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2055394</v>
      </c>
      <c r="S27" s="589"/>
      <c r="T27" s="589"/>
      <c r="U27" s="589"/>
      <c r="V27" s="589"/>
      <c r="W27" s="589"/>
      <c r="X27" s="589"/>
      <c r="Y27" s="590"/>
      <c r="Z27" s="641">
        <v>6.4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3844474</v>
      </c>
      <c r="BH27" s="589"/>
      <c r="BI27" s="589"/>
      <c r="BJ27" s="589"/>
      <c r="BK27" s="589"/>
      <c r="BL27" s="589"/>
      <c r="BM27" s="589"/>
      <c r="BN27" s="590"/>
      <c r="BO27" s="641">
        <v>100</v>
      </c>
      <c r="BP27" s="641"/>
      <c r="BQ27" s="641"/>
      <c r="BR27" s="641"/>
      <c r="BS27" s="594">
        <v>33224</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3694057</v>
      </c>
      <c r="CS27" s="607"/>
      <c r="CT27" s="607"/>
      <c r="CU27" s="607"/>
      <c r="CV27" s="607"/>
      <c r="CW27" s="607"/>
      <c r="CX27" s="607"/>
      <c r="CY27" s="608"/>
      <c r="CZ27" s="591">
        <v>11.9</v>
      </c>
      <c r="DA27" s="609"/>
      <c r="DB27" s="609"/>
      <c r="DC27" s="610"/>
      <c r="DD27" s="594">
        <v>1759424</v>
      </c>
      <c r="DE27" s="607"/>
      <c r="DF27" s="607"/>
      <c r="DG27" s="607"/>
      <c r="DH27" s="607"/>
      <c r="DI27" s="607"/>
      <c r="DJ27" s="607"/>
      <c r="DK27" s="608"/>
      <c r="DL27" s="594">
        <v>1753602</v>
      </c>
      <c r="DM27" s="607"/>
      <c r="DN27" s="607"/>
      <c r="DO27" s="607"/>
      <c r="DP27" s="607"/>
      <c r="DQ27" s="607"/>
      <c r="DR27" s="607"/>
      <c r="DS27" s="607"/>
      <c r="DT27" s="607"/>
      <c r="DU27" s="607"/>
      <c r="DV27" s="608"/>
      <c r="DW27" s="611">
        <v>8.6999999999999993</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61045</v>
      </c>
      <c r="S28" s="589"/>
      <c r="T28" s="589"/>
      <c r="U28" s="589"/>
      <c r="V28" s="589"/>
      <c r="W28" s="589"/>
      <c r="X28" s="589"/>
      <c r="Y28" s="590"/>
      <c r="Z28" s="641">
        <v>0.2</v>
      </c>
      <c r="AA28" s="641"/>
      <c r="AB28" s="641"/>
      <c r="AC28" s="641"/>
      <c r="AD28" s="642">
        <v>270</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6103131</v>
      </c>
      <c r="CS28" s="589"/>
      <c r="CT28" s="589"/>
      <c r="CU28" s="589"/>
      <c r="CV28" s="589"/>
      <c r="CW28" s="589"/>
      <c r="CX28" s="589"/>
      <c r="CY28" s="590"/>
      <c r="CZ28" s="591">
        <v>19.7</v>
      </c>
      <c r="DA28" s="609"/>
      <c r="DB28" s="609"/>
      <c r="DC28" s="610"/>
      <c r="DD28" s="594">
        <v>5992504</v>
      </c>
      <c r="DE28" s="589"/>
      <c r="DF28" s="589"/>
      <c r="DG28" s="589"/>
      <c r="DH28" s="589"/>
      <c r="DI28" s="589"/>
      <c r="DJ28" s="589"/>
      <c r="DK28" s="590"/>
      <c r="DL28" s="594">
        <v>5665950</v>
      </c>
      <c r="DM28" s="589"/>
      <c r="DN28" s="589"/>
      <c r="DO28" s="589"/>
      <c r="DP28" s="589"/>
      <c r="DQ28" s="589"/>
      <c r="DR28" s="589"/>
      <c r="DS28" s="589"/>
      <c r="DT28" s="589"/>
      <c r="DU28" s="589"/>
      <c r="DV28" s="590"/>
      <c r="DW28" s="611">
        <v>28.1</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28165</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6102564</v>
      </c>
      <c r="CS29" s="607"/>
      <c r="CT29" s="607"/>
      <c r="CU29" s="607"/>
      <c r="CV29" s="607"/>
      <c r="CW29" s="607"/>
      <c r="CX29" s="607"/>
      <c r="CY29" s="608"/>
      <c r="CZ29" s="591">
        <v>19.7</v>
      </c>
      <c r="DA29" s="609"/>
      <c r="DB29" s="609"/>
      <c r="DC29" s="610"/>
      <c r="DD29" s="594">
        <v>5991937</v>
      </c>
      <c r="DE29" s="607"/>
      <c r="DF29" s="607"/>
      <c r="DG29" s="607"/>
      <c r="DH29" s="607"/>
      <c r="DI29" s="607"/>
      <c r="DJ29" s="607"/>
      <c r="DK29" s="608"/>
      <c r="DL29" s="594">
        <v>5665383</v>
      </c>
      <c r="DM29" s="607"/>
      <c r="DN29" s="607"/>
      <c r="DO29" s="607"/>
      <c r="DP29" s="607"/>
      <c r="DQ29" s="607"/>
      <c r="DR29" s="607"/>
      <c r="DS29" s="607"/>
      <c r="DT29" s="607"/>
      <c r="DU29" s="607"/>
      <c r="DV29" s="608"/>
      <c r="DW29" s="611">
        <v>28.1</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980893</v>
      </c>
      <c r="S30" s="589"/>
      <c r="T30" s="589"/>
      <c r="U30" s="589"/>
      <c r="V30" s="589"/>
      <c r="W30" s="589"/>
      <c r="X30" s="589"/>
      <c r="Y30" s="590"/>
      <c r="Z30" s="641">
        <v>3</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97.8</v>
      </c>
      <c r="BH30" s="655"/>
      <c r="BI30" s="655"/>
      <c r="BJ30" s="655"/>
      <c r="BK30" s="655"/>
      <c r="BL30" s="655"/>
      <c r="BM30" s="656">
        <v>91.3</v>
      </c>
      <c r="BN30" s="655"/>
      <c r="BO30" s="655"/>
      <c r="BP30" s="655"/>
      <c r="BQ30" s="657"/>
      <c r="BR30" s="654">
        <v>97</v>
      </c>
      <c r="BS30" s="655"/>
      <c r="BT30" s="655"/>
      <c r="BU30" s="655"/>
      <c r="BV30" s="655"/>
      <c r="BW30" s="655"/>
      <c r="BX30" s="656">
        <v>91.5</v>
      </c>
      <c r="BY30" s="655"/>
      <c r="BZ30" s="655"/>
      <c r="CA30" s="655"/>
      <c r="CB30" s="657"/>
      <c r="CD30" s="660"/>
      <c r="CE30" s="661"/>
      <c r="CF30" s="625" t="s">
        <v>292</v>
      </c>
      <c r="CG30" s="622"/>
      <c r="CH30" s="622"/>
      <c r="CI30" s="622"/>
      <c r="CJ30" s="622"/>
      <c r="CK30" s="622"/>
      <c r="CL30" s="622"/>
      <c r="CM30" s="622"/>
      <c r="CN30" s="622"/>
      <c r="CO30" s="622"/>
      <c r="CP30" s="622"/>
      <c r="CQ30" s="623"/>
      <c r="CR30" s="588">
        <v>5621389</v>
      </c>
      <c r="CS30" s="589"/>
      <c r="CT30" s="589"/>
      <c r="CU30" s="589"/>
      <c r="CV30" s="589"/>
      <c r="CW30" s="589"/>
      <c r="CX30" s="589"/>
      <c r="CY30" s="590"/>
      <c r="CZ30" s="591">
        <v>18.100000000000001</v>
      </c>
      <c r="DA30" s="609"/>
      <c r="DB30" s="609"/>
      <c r="DC30" s="610"/>
      <c r="DD30" s="594">
        <v>5511352</v>
      </c>
      <c r="DE30" s="589"/>
      <c r="DF30" s="589"/>
      <c r="DG30" s="589"/>
      <c r="DH30" s="589"/>
      <c r="DI30" s="589"/>
      <c r="DJ30" s="589"/>
      <c r="DK30" s="590"/>
      <c r="DL30" s="594">
        <v>5184798</v>
      </c>
      <c r="DM30" s="589"/>
      <c r="DN30" s="589"/>
      <c r="DO30" s="589"/>
      <c r="DP30" s="589"/>
      <c r="DQ30" s="589"/>
      <c r="DR30" s="589"/>
      <c r="DS30" s="589"/>
      <c r="DT30" s="589"/>
      <c r="DU30" s="589"/>
      <c r="DV30" s="590"/>
      <c r="DW30" s="611">
        <v>25.7</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582957</v>
      </c>
      <c r="S31" s="589"/>
      <c r="T31" s="589"/>
      <c r="U31" s="589"/>
      <c r="V31" s="589"/>
      <c r="W31" s="589"/>
      <c r="X31" s="589"/>
      <c r="Y31" s="590"/>
      <c r="Z31" s="641">
        <v>1.8</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98.9</v>
      </c>
      <c r="BH31" s="607"/>
      <c r="BI31" s="607"/>
      <c r="BJ31" s="607"/>
      <c r="BK31" s="607"/>
      <c r="BL31" s="607"/>
      <c r="BM31" s="643">
        <v>95.1</v>
      </c>
      <c r="BN31" s="653"/>
      <c r="BO31" s="653"/>
      <c r="BP31" s="653"/>
      <c r="BQ31" s="617"/>
      <c r="BR31" s="652">
        <v>97.8</v>
      </c>
      <c r="BS31" s="607"/>
      <c r="BT31" s="607"/>
      <c r="BU31" s="607"/>
      <c r="BV31" s="607"/>
      <c r="BW31" s="607"/>
      <c r="BX31" s="643">
        <v>94.4</v>
      </c>
      <c r="BY31" s="653"/>
      <c r="BZ31" s="653"/>
      <c r="CA31" s="653"/>
      <c r="CB31" s="617"/>
      <c r="CD31" s="660"/>
      <c r="CE31" s="661"/>
      <c r="CF31" s="625" t="s">
        <v>296</v>
      </c>
      <c r="CG31" s="622"/>
      <c r="CH31" s="622"/>
      <c r="CI31" s="622"/>
      <c r="CJ31" s="622"/>
      <c r="CK31" s="622"/>
      <c r="CL31" s="622"/>
      <c r="CM31" s="622"/>
      <c r="CN31" s="622"/>
      <c r="CO31" s="622"/>
      <c r="CP31" s="622"/>
      <c r="CQ31" s="623"/>
      <c r="CR31" s="588">
        <v>481175</v>
      </c>
      <c r="CS31" s="607"/>
      <c r="CT31" s="607"/>
      <c r="CU31" s="607"/>
      <c r="CV31" s="607"/>
      <c r="CW31" s="607"/>
      <c r="CX31" s="607"/>
      <c r="CY31" s="608"/>
      <c r="CZ31" s="591">
        <v>1.6</v>
      </c>
      <c r="DA31" s="609"/>
      <c r="DB31" s="609"/>
      <c r="DC31" s="610"/>
      <c r="DD31" s="594">
        <v>480585</v>
      </c>
      <c r="DE31" s="607"/>
      <c r="DF31" s="607"/>
      <c r="DG31" s="607"/>
      <c r="DH31" s="607"/>
      <c r="DI31" s="607"/>
      <c r="DJ31" s="607"/>
      <c r="DK31" s="608"/>
      <c r="DL31" s="594">
        <v>480585</v>
      </c>
      <c r="DM31" s="607"/>
      <c r="DN31" s="607"/>
      <c r="DO31" s="607"/>
      <c r="DP31" s="607"/>
      <c r="DQ31" s="607"/>
      <c r="DR31" s="607"/>
      <c r="DS31" s="607"/>
      <c r="DT31" s="607"/>
      <c r="DU31" s="607"/>
      <c r="DV31" s="608"/>
      <c r="DW31" s="611">
        <v>2.4</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427084</v>
      </c>
      <c r="S32" s="589"/>
      <c r="T32" s="589"/>
      <c r="U32" s="589"/>
      <c r="V32" s="589"/>
      <c r="W32" s="589"/>
      <c r="X32" s="589"/>
      <c r="Y32" s="590"/>
      <c r="Z32" s="641">
        <v>1.3</v>
      </c>
      <c r="AA32" s="641"/>
      <c r="AB32" s="641"/>
      <c r="AC32" s="641"/>
      <c r="AD32" s="642">
        <v>5872</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96.6</v>
      </c>
      <c r="BH32" s="573"/>
      <c r="BI32" s="573"/>
      <c r="BJ32" s="573"/>
      <c r="BK32" s="573"/>
      <c r="BL32" s="573"/>
      <c r="BM32" s="636">
        <v>87.1</v>
      </c>
      <c r="BN32" s="573"/>
      <c r="BO32" s="573"/>
      <c r="BP32" s="573"/>
      <c r="BQ32" s="630"/>
      <c r="BR32" s="651">
        <v>95.9</v>
      </c>
      <c r="BS32" s="573"/>
      <c r="BT32" s="573"/>
      <c r="BU32" s="573"/>
      <c r="BV32" s="573"/>
      <c r="BW32" s="573"/>
      <c r="BX32" s="636">
        <v>88</v>
      </c>
      <c r="BY32" s="573"/>
      <c r="BZ32" s="573"/>
      <c r="CA32" s="573"/>
      <c r="CB32" s="630"/>
      <c r="CD32" s="662"/>
      <c r="CE32" s="663"/>
      <c r="CF32" s="625" t="s">
        <v>299</v>
      </c>
      <c r="CG32" s="622"/>
      <c r="CH32" s="622"/>
      <c r="CI32" s="622"/>
      <c r="CJ32" s="622"/>
      <c r="CK32" s="622"/>
      <c r="CL32" s="622"/>
      <c r="CM32" s="622"/>
      <c r="CN32" s="622"/>
      <c r="CO32" s="622"/>
      <c r="CP32" s="622"/>
      <c r="CQ32" s="623"/>
      <c r="CR32" s="588">
        <v>567</v>
      </c>
      <c r="CS32" s="589"/>
      <c r="CT32" s="589"/>
      <c r="CU32" s="589"/>
      <c r="CV32" s="589"/>
      <c r="CW32" s="589"/>
      <c r="CX32" s="589"/>
      <c r="CY32" s="590"/>
      <c r="CZ32" s="591">
        <v>0</v>
      </c>
      <c r="DA32" s="609"/>
      <c r="DB32" s="609"/>
      <c r="DC32" s="610"/>
      <c r="DD32" s="594">
        <v>567</v>
      </c>
      <c r="DE32" s="589"/>
      <c r="DF32" s="589"/>
      <c r="DG32" s="589"/>
      <c r="DH32" s="589"/>
      <c r="DI32" s="589"/>
      <c r="DJ32" s="589"/>
      <c r="DK32" s="590"/>
      <c r="DL32" s="594">
        <v>567</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3807528</v>
      </c>
      <c r="S33" s="589"/>
      <c r="T33" s="589"/>
      <c r="U33" s="589"/>
      <c r="V33" s="589"/>
      <c r="W33" s="589"/>
      <c r="X33" s="589"/>
      <c r="Y33" s="590"/>
      <c r="Z33" s="641">
        <v>11.8</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11973665</v>
      </c>
      <c r="CS33" s="607"/>
      <c r="CT33" s="607"/>
      <c r="CU33" s="607"/>
      <c r="CV33" s="607"/>
      <c r="CW33" s="607"/>
      <c r="CX33" s="607"/>
      <c r="CY33" s="608"/>
      <c r="CZ33" s="591">
        <v>38.6</v>
      </c>
      <c r="DA33" s="609"/>
      <c r="DB33" s="609"/>
      <c r="DC33" s="610"/>
      <c r="DD33" s="594">
        <v>9039700</v>
      </c>
      <c r="DE33" s="607"/>
      <c r="DF33" s="607"/>
      <c r="DG33" s="607"/>
      <c r="DH33" s="607"/>
      <c r="DI33" s="607"/>
      <c r="DJ33" s="607"/>
      <c r="DK33" s="608"/>
      <c r="DL33" s="594">
        <v>7762142</v>
      </c>
      <c r="DM33" s="607"/>
      <c r="DN33" s="607"/>
      <c r="DO33" s="607"/>
      <c r="DP33" s="607"/>
      <c r="DQ33" s="607"/>
      <c r="DR33" s="607"/>
      <c r="DS33" s="607"/>
      <c r="DT33" s="607"/>
      <c r="DU33" s="607"/>
      <c r="DV33" s="608"/>
      <c r="DW33" s="611">
        <v>38.5</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3811386</v>
      </c>
      <c r="CS34" s="589"/>
      <c r="CT34" s="589"/>
      <c r="CU34" s="589"/>
      <c r="CV34" s="589"/>
      <c r="CW34" s="589"/>
      <c r="CX34" s="589"/>
      <c r="CY34" s="590"/>
      <c r="CZ34" s="591">
        <v>12.3</v>
      </c>
      <c r="DA34" s="609"/>
      <c r="DB34" s="609"/>
      <c r="DC34" s="610"/>
      <c r="DD34" s="594">
        <v>3023637</v>
      </c>
      <c r="DE34" s="589"/>
      <c r="DF34" s="589"/>
      <c r="DG34" s="589"/>
      <c r="DH34" s="589"/>
      <c r="DI34" s="589"/>
      <c r="DJ34" s="589"/>
      <c r="DK34" s="590"/>
      <c r="DL34" s="594">
        <v>2550607</v>
      </c>
      <c r="DM34" s="589"/>
      <c r="DN34" s="589"/>
      <c r="DO34" s="589"/>
      <c r="DP34" s="589"/>
      <c r="DQ34" s="589"/>
      <c r="DR34" s="589"/>
      <c r="DS34" s="589"/>
      <c r="DT34" s="589"/>
      <c r="DU34" s="589"/>
      <c r="DV34" s="590"/>
      <c r="DW34" s="611">
        <v>12.7</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1086628</v>
      </c>
      <c r="S35" s="589"/>
      <c r="T35" s="589"/>
      <c r="U35" s="589"/>
      <c r="V35" s="589"/>
      <c r="W35" s="589"/>
      <c r="X35" s="589"/>
      <c r="Y35" s="590"/>
      <c r="Z35" s="641">
        <v>3.4</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3528443</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12547</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108947</v>
      </c>
      <c r="CS35" s="607"/>
      <c r="CT35" s="607"/>
      <c r="CU35" s="607"/>
      <c r="CV35" s="607"/>
      <c r="CW35" s="607"/>
      <c r="CX35" s="607"/>
      <c r="CY35" s="608"/>
      <c r="CZ35" s="591">
        <v>0.4</v>
      </c>
      <c r="DA35" s="609"/>
      <c r="DB35" s="609"/>
      <c r="DC35" s="610"/>
      <c r="DD35" s="594">
        <v>76946</v>
      </c>
      <c r="DE35" s="607"/>
      <c r="DF35" s="607"/>
      <c r="DG35" s="607"/>
      <c r="DH35" s="607"/>
      <c r="DI35" s="607"/>
      <c r="DJ35" s="607"/>
      <c r="DK35" s="608"/>
      <c r="DL35" s="594">
        <v>76946</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32366008</v>
      </c>
      <c r="S36" s="629"/>
      <c r="T36" s="629"/>
      <c r="U36" s="629"/>
      <c r="V36" s="629"/>
      <c r="W36" s="629"/>
      <c r="X36" s="629"/>
      <c r="Y36" s="632"/>
      <c r="Z36" s="633">
        <v>100</v>
      </c>
      <c r="AA36" s="633"/>
      <c r="AB36" s="633"/>
      <c r="AC36" s="633"/>
      <c r="AD36" s="634">
        <v>19069805</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882377</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-13851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4235538</v>
      </c>
      <c r="CS36" s="589"/>
      <c r="CT36" s="589"/>
      <c r="CU36" s="589"/>
      <c r="CV36" s="589"/>
      <c r="CW36" s="589"/>
      <c r="CX36" s="589"/>
      <c r="CY36" s="590"/>
      <c r="CZ36" s="591">
        <v>13.7</v>
      </c>
      <c r="DA36" s="609"/>
      <c r="DB36" s="609"/>
      <c r="DC36" s="610"/>
      <c r="DD36" s="594">
        <v>3062104</v>
      </c>
      <c r="DE36" s="589"/>
      <c r="DF36" s="589"/>
      <c r="DG36" s="589"/>
      <c r="DH36" s="589"/>
      <c r="DI36" s="589"/>
      <c r="DJ36" s="589"/>
      <c r="DK36" s="590"/>
      <c r="DL36" s="594">
        <v>2451268</v>
      </c>
      <c r="DM36" s="589"/>
      <c r="DN36" s="589"/>
      <c r="DO36" s="589"/>
      <c r="DP36" s="589"/>
      <c r="DQ36" s="589"/>
      <c r="DR36" s="589"/>
      <c r="DS36" s="589"/>
      <c r="DT36" s="589"/>
      <c r="DU36" s="589"/>
      <c r="DV36" s="590"/>
      <c r="DW36" s="611">
        <v>12.2</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251478</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5436</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1055546</v>
      </c>
      <c r="CS37" s="607"/>
      <c r="CT37" s="607"/>
      <c r="CU37" s="607"/>
      <c r="CV37" s="607"/>
      <c r="CW37" s="607"/>
      <c r="CX37" s="607"/>
      <c r="CY37" s="608"/>
      <c r="CZ37" s="591">
        <v>3.4</v>
      </c>
      <c r="DA37" s="609"/>
      <c r="DB37" s="609"/>
      <c r="DC37" s="610"/>
      <c r="DD37" s="594">
        <v>854590</v>
      </c>
      <c r="DE37" s="607"/>
      <c r="DF37" s="607"/>
      <c r="DG37" s="607"/>
      <c r="DH37" s="607"/>
      <c r="DI37" s="607"/>
      <c r="DJ37" s="607"/>
      <c r="DK37" s="608"/>
      <c r="DL37" s="594">
        <v>827222</v>
      </c>
      <c r="DM37" s="607"/>
      <c r="DN37" s="607"/>
      <c r="DO37" s="607"/>
      <c r="DP37" s="607"/>
      <c r="DQ37" s="607"/>
      <c r="DR37" s="607"/>
      <c r="DS37" s="607"/>
      <c r="DT37" s="607"/>
      <c r="DU37" s="607"/>
      <c r="DV37" s="608"/>
      <c r="DW37" s="611">
        <v>4.0999999999999996</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178671</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8632</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3099608</v>
      </c>
      <c r="CS38" s="589"/>
      <c r="CT38" s="589"/>
      <c r="CU38" s="589"/>
      <c r="CV38" s="589"/>
      <c r="CW38" s="589"/>
      <c r="CX38" s="589"/>
      <c r="CY38" s="590"/>
      <c r="CZ38" s="591">
        <v>10</v>
      </c>
      <c r="DA38" s="609"/>
      <c r="DB38" s="609"/>
      <c r="DC38" s="610"/>
      <c r="DD38" s="594">
        <v>2868331</v>
      </c>
      <c r="DE38" s="589"/>
      <c r="DF38" s="589"/>
      <c r="DG38" s="589"/>
      <c r="DH38" s="589"/>
      <c r="DI38" s="589"/>
      <c r="DJ38" s="589"/>
      <c r="DK38" s="590"/>
      <c r="DL38" s="594">
        <v>2674893</v>
      </c>
      <c r="DM38" s="589"/>
      <c r="DN38" s="589"/>
      <c r="DO38" s="589"/>
      <c r="DP38" s="589"/>
      <c r="DQ38" s="589"/>
      <c r="DR38" s="589"/>
      <c r="DS38" s="589"/>
      <c r="DT38" s="589"/>
      <c r="DU38" s="589"/>
      <c r="DV38" s="590"/>
      <c r="DW38" s="611">
        <v>13.3</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177357</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84</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430757</v>
      </c>
      <c r="CS39" s="607"/>
      <c r="CT39" s="607"/>
      <c r="CU39" s="607"/>
      <c r="CV39" s="607"/>
      <c r="CW39" s="607"/>
      <c r="CX39" s="607"/>
      <c r="CY39" s="608"/>
      <c r="CZ39" s="591">
        <v>1.4</v>
      </c>
      <c r="DA39" s="609"/>
      <c r="DB39" s="609"/>
      <c r="DC39" s="610"/>
      <c r="DD39" s="594">
        <v>188</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239293</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287429</v>
      </c>
      <c r="CS40" s="589"/>
      <c r="CT40" s="589"/>
      <c r="CU40" s="589"/>
      <c r="CV40" s="589"/>
      <c r="CW40" s="589"/>
      <c r="CX40" s="589"/>
      <c r="CY40" s="590"/>
      <c r="CZ40" s="591">
        <v>0.9</v>
      </c>
      <c r="DA40" s="609"/>
      <c r="DB40" s="609"/>
      <c r="DC40" s="610"/>
      <c r="DD40" s="594">
        <v>8494</v>
      </c>
      <c r="DE40" s="589"/>
      <c r="DF40" s="589"/>
      <c r="DG40" s="589"/>
      <c r="DH40" s="589"/>
      <c r="DI40" s="589"/>
      <c r="DJ40" s="589"/>
      <c r="DK40" s="590"/>
      <c r="DL40" s="594">
        <v>8428</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1799267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347</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5123661</v>
      </c>
      <c r="CS42" s="589"/>
      <c r="CT42" s="589"/>
      <c r="CU42" s="589"/>
      <c r="CV42" s="589"/>
      <c r="CW42" s="589"/>
      <c r="CX42" s="589"/>
      <c r="CY42" s="590"/>
      <c r="CZ42" s="591">
        <v>16.5</v>
      </c>
      <c r="DA42" s="592"/>
      <c r="DB42" s="592"/>
      <c r="DC42" s="593"/>
      <c r="DD42" s="594">
        <v>1420283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74069</v>
      </c>
      <c r="CS43" s="607"/>
      <c r="CT43" s="607"/>
      <c r="CU43" s="607"/>
      <c r="CV43" s="607"/>
      <c r="CW43" s="607"/>
      <c r="CX43" s="607"/>
      <c r="CY43" s="608"/>
      <c r="CZ43" s="591">
        <v>0.2</v>
      </c>
      <c r="DA43" s="609"/>
      <c r="DB43" s="609"/>
      <c r="DC43" s="610"/>
      <c r="DD43" s="594">
        <v>68546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4511093</v>
      </c>
      <c r="CS44" s="589"/>
      <c r="CT44" s="589"/>
      <c r="CU44" s="589"/>
      <c r="CV44" s="589"/>
      <c r="CW44" s="589"/>
      <c r="CX44" s="589"/>
      <c r="CY44" s="590"/>
      <c r="CZ44" s="591">
        <v>14.5</v>
      </c>
      <c r="DA44" s="592"/>
      <c r="DB44" s="592"/>
      <c r="DC44" s="593"/>
      <c r="DD44" s="594">
        <v>1198446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1985186</v>
      </c>
      <c r="CS45" s="607"/>
      <c r="CT45" s="607"/>
      <c r="CU45" s="607"/>
      <c r="CV45" s="607"/>
      <c r="CW45" s="607"/>
      <c r="CX45" s="607"/>
      <c r="CY45" s="608"/>
      <c r="CZ45" s="591">
        <v>6.4</v>
      </c>
      <c r="DA45" s="609"/>
      <c r="DB45" s="609"/>
      <c r="DC45" s="610"/>
      <c r="DD45" s="594">
        <v>63145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2451894</v>
      </c>
      <c r="CS46" s="589"/>
      <c r="CT46" s="589"/>
      <c r="CU46" s="589"/>
      <c r="CV46" s="589"/>
      <c r="CW46" s="589"/>
      <c r="CX46" s="589"/>
      <c r="CY46" s="590"/>
      <c r="CZ46" s="591">
        <v>7.9</v>
      </c>
      <c r="DA46" s="592"/>
      <c r="DB46" s="592"/>
      <c r="DC46" s="593"/>
      <c r="DD46" s="594">
        <v>1125175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612568</v>
      </c>
      <c r="CS47" s="607"/>
      <c r="CT47" s="607"/>
      <c r="CU47" s="607"/>
      <c r="CV47" s="607"/>
      <c r="CW47" s="607"/>
      <c r="CX47" s="607"/>
      <c r="CY47" s="608"/>
      <c r="CZ47" s="591">
        <v>2</v>
      </c>
      <c r="DA47" s="609"/>
      <c r="DB47" s="609"/>
      <c r="DC47" s="610"/>
      <c r="DD47" s="594">
        <v>221837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31013279</v>
      </c>
      <c r="CS49" s="573"/>
      <c r="CT49" s="573"/>
      <c r="CU49" s="573"/>
      <c r="CV49" s="573"/>
      <c r="CW49" s="573"/>
      <c r="CX49" s="573"/>
      <c r="CY49" s="574"/>
      <c r="CZ49" s="575">
        <v>100</v>
      </c>
      <c r="DA49" s="576"/>
      <c r="DB49" s="576"/>
      <c r="DC49" s="577"/>
      <c r="DD49" s="578">
        <v>22155445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342</v>
      </c>
      <c r="DK2" s="1108"/>
      <c r="DL2" s="1108"/>
      <c r="DM2" s="1108"/>
      <c r="DN2" s="1108"/>
      <c r="DO2" s="1109"/>
      <c r="DP2" s="200"/>
      <c r="DQ2" s="1107" t="s">
        <v>343</v>
      </c>
      <c r="DR2" s="1108"/>
      <c r="DS2" s="1108"/>
      <c r="DT2" s="1108"/>
      <c r="DU2" s="1108"/>
      <c r="DV2" s="1108"/>
      <c r="DW2" s="1108"/>
      <c r="DX2" s="1108"/>
      <c r="DY2" s="1108"/>
      <c r="DZ2" s="1109"/>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10"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5" t="s">
        <v>360</v>
      </c>
      <c r="DH5" s="1096"/>
      <c r="DI5" s="1096"/>
      <c r="DJ5" s="1096"/>
      <c r="DK5" s="1097"/>
      <c r="DL5" s="1095" t="s">
        <v>361</v>
      </c>
      <c r="DM5" s="1096"/>
      <c r="DN5" s="1096"/>
      <c r="DO5" s="1096"/>
      <c r="DP5" s="1097"/>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1"/>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8"/>
      <c r="DH6" s="1099"/>
      <c r="DI6" s="1099"/>
      <c r="DJ6" s="1099"/>
      <c r="DK6" s="1100"/>
      <c r="DL6" s="1098"/>
      <c r="DM6" s="1099"/>
      <c r="DN6" s="1099"/>
      <c r="DO6" s="1099"/>
      <c r="DP6" s="1100"/>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1">
        <v>32333</v>
      </c>
      <c r="R7" s="1102"/>
      <c r="S7" s="1102"/>
      <c r="T7" s="1102"/>
      <c r="U7" s="1102"/>
      <c r="V7" s="1102">
        <v>30981</v>
      </c>
      <c r="W7" s="1102"/>
      <c r="X7" s="1102"/>
      <c r="Y7" s="1102"/>
      <c r="Z7" s="1102"/>
      <c r="AA7" s="1102">
        <v>1352</v>
      </c>
      <c r="AB7" s="1102"/>
      <c r="AC7" s="1102"/>
      <c r="AD7" s="1102"/>
      <c r="AE7" s="1103"/>
      <c r="AF7" s="1104">
        <v>905</v>
      </c>
      <c r="AG7" s="1105"/>
      <c r="AH7" s="1105"/>
      <c r="AI7" s="1105"/>
      <c r="AJ7" s="1106"/>
      <c r="AK7" s="1088" t="s">
        <v>550</v>
      </c>
      <c r="AL7" s="1089"/>
      <c r="AM7" s="1089"/>
      <c r="AN7" s="1089"/>
      <c r="AO7" s="1089"/>
      <c r="AP7" s="1089">
        <v>40888</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539</v>
      </c>
      <c r="BT7" s="1093"/>
      <c r="BU7" s="1093"/>
      <c r="BV7" s="1093"/>
      <c r="BW7" s="1093"/>
      <c r="BX7" s="1093"/>
      <c r="BY7" s="1093"/>
      <c r="BZ7" s="1093"/>
      <c r="CA7" s="1093"/>
      <c r="CB7" s="1093"/>
      <c r="CC7" s="1093"/>
      <c r="CD7" s="1093"/>
      <c r="CE7" s="1093"/>
      <c r="CF7" s="1093"/>
      <c r="CG7" s="1094"/>
      <c r="CH7" s="1085">
        <v>0</v>
      </c>
      <c r="CI7" s="1086"/>
      <c r="CJ7" s="1086"/>
      <c r="CK7" s="1086"/>
      <c r="CL7" s="1087"/>
      <c r="CM7" s="1085">
        <v>5</v>
      </c>
      <c r="CN7" s="1086"/>
      <c r="CO7" s="1086"/>
      <c r="CP7" s="1086"/>
      <c r="CQ7" s="1087"/>
      <c r="CR7" s="1085">
        <v>5</v>
      </c>
      <c r="CS7" s="1086"/>
      <c r="CT7" s="1086"/>
      <c r="CU7" s="1086"/>
      <c r="CV7" s="1087"/>
      <c r="CW7" s="1085">
        <v>0</v>
      </c>
      <c r="CX7" s="1086"/>
      <c r="CY7" s="1086"/>
      <c r="CZ7" s="1086"/>
      <c r="DA7" s="1087"/>
      <c r="DB7" s="1085" t="s">
        <v>550</v>
      </c>
      <c r="DC7" s="1086"/>
      <c r="DD7" s="1086"/>
      <c r="DE7" s="1086"/>
      <c r="DF7" s="1087"/>
      <c r="DG7" s="1085" t="s">
        <v>484</v>
      </c>
      <c r="DH7" s="1086"/>
      <c r="DI7" s="1086"/>
      <c r="DJ7" s="1086"/>
      <c r="DK7" s="1087"/>
      <c r="DL7" s="1085" t="s">
        <v>484</v>
      </c>
      <c r="DM7" s="1086"/>
      <c r="DN7" s="1086"/>
      <c r="DO7" s="1086"/>
      <c r="DP7" s="1087"/>
      <c r="DQ7" s="1085" t="s">
        <v>484</v>
      </c>
      <c r="DR7" s="1086"/>
      <c r="DS7" s="1086"/>
      <c r="DT7" s="1086"/>
      <c r="DU7" s="1087"/>
      <c r="DV7" s="1112"/>
      <c r="DW7" s="1113"/>
      <c r="DX7" s="1113"/>
      <c r="DY7" s="1113"/>
      <c r="DZ7" s="1114"/>
      <c r="EA7" s="205"/>
    </row>
    <row r="8" spans="1:131" s="206" customFormat="1" ht="26.25" customHeight="1" x14ac:dyDescent="0.15">
      <c r="A8" s="212">
        <v>2</v>
      </c>
      <c r="B8" s="1033" t="s">
        <v>364</v>
      </c>
      <c r="C8" s="1034"/>
      <c r="D8" s="1034"/>
      <c r="E8" s="1034"/>
      <c r="F8" s="1034"/>
      <c r="G8" s="1034"/>
      <c r="H8" s="1034"/>
      <c r="I8" s="1034"/>
      <c r="J8" s="1034"/>
      <c r="K8" s="1034"/>
      <c r="L8" s="1034"/>
      <c r="M8" s="1034"/>
      <c r="N8" s="1034"/>
      <c r="O8" s="1034"/>
      <c r="P8" s="1035"/>
      <c r="Q8" s="1039">
        <v>6</v>
      </c>
      <c r="R8" s="1040"/>
      <c r="S8" s="1040"/>
      <c r="T8" s="1040"/>
      <c r="U8" s="1040"/>
      <c r="V8" s="1040">
        <v>6</v>
      </c>
      <c r="W8" s="1040"/>
      <c r="X8" s="1040"/>
      <c r="Y8" s="1040"/>
      <c r="Z8" s="1040"/>
      <c r="AA8" s="1040">
        <v>0</v>
      </c>
      <c r="AB8" s="1040"/>
      <c r="AC8" s="1040"/>
      <c r="AD8" s="1040"/>
      <c r="AE8" s="1041"/>
      <c r="AF8" s="1015">
        <v>0</v>
      </c>
      <c r="AG8" s="1016"/>
      <c r="AH8" s="1016"/>
      <c r="AI8" s="1016"/>
      <c r="AJ8" s="1017"/>
      <c r="AK8" s="1082">
        <v>0</v>
      </c>
      <c r="AL8" s="1083"/>
      <c r="AM8" s="1083"/>
      <c r="AN8" s="1083"/>
      <c r="AO8" s="1083"/>
      <c r="AP8" s="1083">
        <v>15</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540</v>
      </c>
      <c r="BT8" s="1011"/>
      <c r="BU8" s="1011"/>
      <c r="BV8" s="1011"/>
      <c r="BW8" s="1011"/>
      <c r="BX8" s="1011"/>
      <c r="BY8" s="1011"/>
      <c r="BZ8" s="1011"/>
      <c r="CA8" s="1011"/>
      <c r="CB8" s="1011"/>
      <c r="CC8" s="1011"/>
      <c r="CD8" s="1011"/>
      <c r="CE8" s="1011"/>
      <c r="CF8" s="1011"/>
      <c r="CG8" s="1012"/>
      <c r="CH8" s="985">
        <v>1</v>
      </c>
      <c r="CI8" s="986"/>
      <c r="CJ8" s="986"/>
      <c r="CK8" s="986"/>
      <c r="CL8" s="987"/>
      <c r="CM8" s="985">
        <v>194</v>
      </c>
      <c r="CN8" s="986"/>
      <c r="CO8" s="986"/>
      <c r="CP8" s="986"/>
      <c r="CQ8" s="987"/>
      <c r="CR8" s="985">
        <v>60</v>
      </c>
      <c r="CS8" s="986"/>
      <c r="CT8" s="986"/>
      <c r="CU8" s="986"/>
      <c r="CV8" s="987"/>
      <c r="CW8" s="985" t="s">
        <v>550</v>
      </c>
      <c r="CX8" s="986"/>
      <c r="CY8" s="986"/>
      <c r="CZ8" s="986"/>
      <c r="DA8" s="987"/>
      <c r="DB8" s="985" t="s">
        <v>550</v>
      </c>
      <c r="DC8" s="986"/>
      <c r="DD8" s="986"/>
      <c r="DE8" s="986"/>
      <c r="DF8" s="987"/>
      <c r="DG8" s="985" t="s">
        <v>484</v>
      </c>
      <c r="DH8" s="986"/>
      <c r="DI8" s="986"/>
      <c r="DJ8" s="986"/>
      <c r="DK8" s="987"/>
      <c r="DL8" s="985" t="s">
        <v>484</v>
      </c>
      <c r="DM8" s="986"/>
      <c r="DN8" s="986"/>
      <c r="DO8" s="986"/>
      <c r="DP8" s="987"/>
      <c r="DQ8" s="985" t="s">
        <v>484</v>
      </c>
      <c r="DR8" s="986"/>
      <c r="DS8" s="986"/>
      <c r="DT8" s="986"/>
      <c r="DU8" s="987"/>
      <c r="DV8" s="988"/>
      <c r="DW8" s="989"/>
      <c r="DX8" s="989"/>
      <c r="DY8" s="989"/>
      <c r="DZ8" s="990"/>
      <c r="EA8" s="205"/>
    </row>
    <row r="9" spans="1:131" s="206" customFormat="1" ht="26.25" customHeight="1" x14ac:dyDescent="0.15">
      <c r="A9" s="212">
        <v>3</v>
      </c>
      <c r="B9" s="1033" t="s">
        <v>365</v>
      </c>
      <c r="C9" s="1034"/>
      <c r="D9" s="1034"/>
      <c r="E9" s="1034"/>
      <c r="F9" s="1034"/>
      <c r="G9" s="1034"/>
      <c r="H9" s="1034"/>
      <c r="I9" s="1034"/>
      <c r="J9" s="1034"/>
      <c r="K9" s="1034"/>
      <c r="L9" s="1034"/>
      <c r="M9" s="1034"/>
      <c r="N9" s="1034"/>
      <c r="O9" s="1034"/>
      <c r="P9" s="1035"/>
      <c r="Q9" s="1039">
        <v>25</v>
      </c>
      <c r="R9" s="1040"/>
      <c r="S9" s="1040"/>
      <c r="T9" s="1040"/>
      <c r="U9" s="1040"/>
      <c r="V9" s="1040">
        <v>25</v>
      </c>
      <c r="W9" s="1040"/>
      <c r="X9" s="1040"/>
      <c r="Y9" s="1040"/>
      <c r="Z9" s="1040"/>
      <c r="AA9" s="1040">
        <v>0</v>
      </c>
      <c r="AB9" s="1040"/>
      <c r="AC9" s="1040"/>
      <c r="AD9" s="1040"/>
      <c r="AE9" s="1041"/>
      <c r="AF9" s="1015">
        <v>0</v>
      </c>
      <c r="AG9" s="1016"/>
      <c r="AH9" s="1016"/>
      <c r="AI9" s="1016"/>
      <c r="AJ9" s="1017"/>
      <c r="AK9" s="1082">
        <v>0</v>
      </c>
      <c r="AL9" s="1083"/>
      <c r="AM9" s="1083"/>
      <c r="AN9" s="1083"/>
      <c r="AO9" s="1083"/>
      <c r="AP9" s="1084" t="s">
        <v>550</v>
      </c>
      <c r="AQ9" s="986"/>
      <c r="AR9" s="986"/>
      <c r="AS9" s="986"/>
      <c r="AT9" s="1082"/>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541</v>
      </c>
      <c r="BT9" s="1011"/>
      <c r="BU9" s="1011"/>
      <c r="BV9" s="1011"/>
      <c r="BW9" s="1011"/>
      <c r="BX9" s="1011"/>
      <c r="BY9" s="1011"/>
      <c r="BZ9" s="1011"/>
      <c r="CA9" s="1011"/>
      <c r="CB9" s="1011"/>
      <c r="CC9" s="1011"/>
      <c r="CD9" s="1011"/>
      <c r="CE9" s="1011"/>
      <c r="CF9" s="1011"/>
      <c r="CG9" s="1012"/>
      <c r="CH9" s="985">
        <v>0</v>
      </c>
      <c r="CI9" s="986"/>
      <c r="CJ9" s="986"/>
      <c r="CK9" s="986"/>
      <c r="CL9" s="987"/>
      <c r="CM9" s="985">
        <v>122</v>
      </c>
      <c r="CN9" s="986"/>
      <c r="CO9" s="986"/>
      <c r="CP9" s="986"/>
      <c r="CQ9" s="987"/>
      <c r="CR9" s="985">
        <v>3</v>
      </c>
      <c r="CS9" s="986"/>
      <c r="CT9" s="986"/>
      <c r="CU9" s="986"/>
      <c r="CV9" s="987"/>
      <c r="CW9" s="985" t="s">
        <v>550</v>
      </c>
      <c r="CX9" s="986"/>
      <c r="CY9" s="986"/>
      <c r="CZ9" s="986"/>
      <c r="DA9" s="987"/>
      <c r="DB9" s="985" t="s">
        <v>550</v>
      </c>
      <c r="DC9" s="986"/>
      <c r="DD9" s="986"/>
      <c r="DE9" s="986"/>
      <c r="DF9" s="987"/>
      <c r="DG9" s="985" t="s">
        <v>484</v>
      </c>
      <c r="DH9" s="986"/>
      <c r="DI9" s="986"/>
      <c r="DJ9" s="986"/>
      <c r="DK9" s="987"/>
      <c r="DL9" s="985" t="s">
        <v>484</v>
      </c>
      <c r="DM9" s="986"/>
      <c r="DN9" s="986"/>
      <c r="DO9" s="986"/>
      <c r="DP9" s="987"/>
      <c r="DQ9" s="985" t="s">
        <v>484</v>
      </c>
      <c r="DR9" s="986"/>
      <c r="DS9" s="986"/>
      <c r="DT9" s="986"/>
      <c r="DU9" s="987"/>
      <c r="DV9" s="988"/>
      <c r="DW9" s="989"/>
      <c r="DX9" s="989"/>
      <c r="DY9" s="989"/>
      <c r="DZ9" s="990"/>
      <c r="EA9" s="205"/>
    </row>
    <row r="10" spans="1:131" s="206" customFormat="1" ht="26.25" customHeight="1" x14ac:dyDescent="0.15">
      <c r="A10" s="212">
        <v>4</v>
      </c>
      <c r="B10" s="1033" t="s">
        <v>366</v>
      </c>
      <c r="C10" s="1034"/>
      <c r="D10" s="1034"/>
      <c r="E10" s="1034"/>
      <c r="F10" s="1034"/>
      <c r="G10" s="1034"/>
      <c r="H10" s="1034"/>
      <c r="I10" s="1034"/>
      <c r="J10" s="1034"/>
      <c r="K10" s="1034"/>
      <c r="L10" s="1034"/>
      <c r="M10" s="1034"/>
      <c r="N10" s="1034"/>
      <c r="O10" s="1034"/>
      <c r="P10" s="1035"/>
      <c r="Q10" s="1039">
        <v>13</v>
      </c>
      <c r="R10" s="1040"/>
      <c r="S10" s="1040"/>
      <c r="T10" s="1040"/>
      <c r="U10" s="1040"/>
      <c r="V10" s="1040">
        <v>13</v>
      </c>
      <c r="W10" s="1040"/>
      <c r="X10" s="1040"/>
      <c r="Y10" s="1040"/>
      <c r="Z10" s="1040"/>
      <c r="AA10" s="1040" t="s">
        <v>484</v>
      </c>
      <c r="AB10" s="1040"/>
      <c r="AC10" s="1040"/>
      <c r="AD10" s="1040"/>
      <c r="AE10" s="1041"/>
      <c r="AF10" s="1015" t="s">
        <v>550</v>
      </c>
      <c r="AG10" s="1016"/>
      <c r="AH10" s="1016"/>
      <c r="AI10" s="1016"/>
      <c r="AJ10" s="1017"/>
      <c r="AK10" s="1082">
        <v>4</v>
      </c>
      <c r="AL10" s="1083"/>
      <c r="AM10" s="1083"/>
      <c r="AN10" s="1083"/>
      <c r="AO10" s="1083"/>
      <c r="AP10" s="1084" t="s">
        <v>550</v>
      </c>
      <c r="AQ10" s="986"/>
      <c r="AR10" s="986"/>
      <c r="AS10" s="986"/>
      <c r="AT10" s="1082"/>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542</v>
      </c>
      <c r="BT10" s="1011"/>
      <c r="BU10" s="1011"/>
      <c r="BV10" s="1011"/>
      <c r="BW10" s="1011"/>
      <c r="BX10" s="1011"/>
      <c r="BY10" s="1011"/>
      <c r="BZ10" s="1011"/>
      <c r="CA10" s="1011"/>
      <c r="CB10" s="1011"/>
      <c r="CC10" s="1011"/>
      <c r="CD10" s="1011"/>
      <c r="CE10" s="1011"/>
      <c r="CF10" s="1011"/>
      <c r="CG10" s="1012"/>
      <c r="CH10" s="985">
        <v>-3</v>
      </c>
      <c r="CI10" s="986"/>
      <c r="CJ10" s="986"/>
      <c r="CK10" s="986"/>
      <c r="CL10" s="987"/>
      <c r="CM10" s="985">
        <v>70</v>
      </c>
      <c r="CN10" s="986"/>
      <c r="CO10" s="986"/>
      <c r="CP10" s="986"/>
      <c r="CQ10" s="987"/>
      <c r="CR10" s="985">
        <v>10</v>
      </c>
      <c r="CS10" s="986"/>
      <c r="CT10" s="986"/>
      <c r="CU10" s="986"/>
      <c r="CV10" s="987"/>
      <c r="CW10" s="985" t="s">
        <v>550</v>
      </c>
      <c r="CX10" s="986"/>
      <c r="CY10" s="986"/>
      <c r="CZ10" s="986"/>
      <c r="DA10" s="987"/>
      <c r="DB10" s="985" t="s">
        <v>550</v>
      </c>
      <c r="DC10" s="986"/>
      <c r="DD10" s="986"/>
      <c r="DE10" s="986"/>
      <c r="DF10" s="987"/>
      <c r="DG10" s="985" t="s">
        <v>484</v>
      </c>
      <c r="DH10" s="986"/>
      <c r="DI10" s="986"/>
      <c r="DJ10" s="986"/>
      <c r="DK10" s="987"/>
      <c r="DL10" s="985" t="s">
        <v>484</v>
      </c>
      <c r="DM10" s="986"/>
      <c r="DN10" s="986"/>
      <c r="DO10" s="986"/>
      <c r="DP10" s="987"/>
      <c r="DQ10" s="985" t="s">
        <v>484</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4"/>
      <c r="AQ11" s="986"/>
      <c r="AR11" s="986"/>
      <c r="AS11" s="986"/>
      <c r="AT11" s="1082"/>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543</v>
      </c>
      <c r="BT11" s="1011"/>
      <c r="BU11" s="1011"/>
      <c r="BV11" s="1011"/>
      <c r="BW11" s="1011"/>
      <c r="BX11" s="1011"/>
      <c r="BY11" s="1011"/>
      <c r="BZ11" s="1011"/>
      <c r="CA11" s="1011"/>
      <c r="CB11" s="1011"/>
      <c r="CC11" s="1011"/>
      <c r="CD11" s="1011"/>
      <c r="CE11" s="1011"/>
      <c r="CF11" s="1011"/>
      <c r="CG11" s="1012"/>
      <c r="CH11" s="985">
        <v>-13</v>
      </c>
      <c r="CI11" s="986"/>
      <c r="CJ11" s="986"/>
      <c r="CK11" s="986"/>
      <c r="CL11" s="987"/>
      <c r="CM11" s="985">
        <v>167</v>
      </c>
      <c r="CN11" s="986"/>
      <c r="CO11" s="986"/>
      <c r="CP11" s="986"/>
      <c r="CQ11" s="987"/>
      <c r="CR11" s="985">
        <v>150</v>
      </c>
      <c r="CS11" s="986"/>
      <c r="CT11" s="986"/>
      <c r="CU11" s="986"/>
      <c r="CV11" s="987"/>
      <c r="CW11" s="985">
        <v>18</v>
      </c>
      <c r="CX11" s="986"/>
      <c r="CY11" s="986"/>
      <c r="CZ11" s="986"/>
      <c r="DA11" s="987"/>
      <c r="DB11" s="985" t="s">
        <v>550</v>
      </c>
      <c r="DC11" s="986"/>
      <c r="DD11" s="986"/>
      <c r="DE11" s="986"/>
      <c r="DF11" s="987"/>
      <c r="DG11" s="985" t="s">
        <v>484</v>
      </c>
      <c r="DH11" s="986"/>
      <c r="DI11" s="986"/>
      <c r="DJ11" s="986"/>
      <c r="DK11" s="987"/>
      <c r="DL11" s="985" t="s">
        <v>484</v>
      </c>
      <c r="DM11" s="986"/>
      <c r="DN11" s="986"/>
      <c r="DO11" s="986"/>
      <c r="DP11" s="987"/>
      <c r="DQ11" s="985" t="s">
        <v>484</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4"/>
      <c r="AQ12" s="986"/>
      <c r="AR12" s="986"/>
      <c r="AS12" s="986"/>
      <c r="AT12" s="1082"/>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544</v>
      </c>
      <c r="BT12" s="1011"/>
      <c r="BU12" s="1011"/>
      <c r="BV12" s="1011"/>
      <c r="BW12" s="1011"/>
      <c r="BX12" s="1011"/>
      <c r="BY12" s="1011"/>
      <c r="BZ12" s="1011"/>
      <c r="CA12" s="1011"/>
      <c r="CB12" s="1011"/>
      <c r="CC12" s="1011"/>
      <c r="CD12" s="1011"/>
      <c r="CE12" s="1011"/>
      <c r="CF12" s="1011"/>
      <c r="CG12" s="1012"/>
      <c r="CH12" s="985">
        <v>1</v>
      </c>
      <c r="CI12" s="986"/>
      <c r="CJ12" s="986"/>
      <c r="CK12" s="986"/>
      <c r="CL12" s="987"/>
      <c r="CM12" s="985">
        <v>26</v>
      </c>
      <c r="CN12" s="986"/>
      <c r="CO12" s="986"/>
      <c r="CP12" s="986"/>
      <c r="CQ12" s="987"/>
      <c r="CR12" s="985">
        <v>9</v>
      </c>
      <c r="CS12" s="986"/>
      <c r="CT12" s="986"/>
      <c r="CU12" s="986"/>
      <c r="CV12" s="987"/>
      <c r="CW12" s="985" t="s">
        <v>550</v>
      </c>
      <c r="CX12" s="986"/>
      <c r="CY12" s="986"/>
      <c r="CZ12" s="986"/>
      <c r="DA12" s="987"/>
      <c r="DB12" s="985" t="s">
        <v>550</v>
      </c>
      <c r="DC12" s="986"/>
      <c r="DD12" s="986"/>
      <c r="DE12" s="986"/>
      <c r="DF12" s="987"/>
      <c r="DG12" s="985" t="s">
        <v>484</v>
      </c>
      <c r="DH12" s="986"/>
      <c r="DI12" s="986"/>
      <c r="DJ12" s="986"/>
      <c r="DK12" s="987"/>
      <c r="DL12" s="985" t="s">
        <v>484</v>
      </c>
      <c r="DM12" s="986"/>
      <c r="DN12" s="986"/>
      <c r="DO12" s="986"/>
      <c r="DP12" s="987"/>
      <c r="DQ12" s="985" t="s">
        <v>484</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4"/>
      <c r="AQ13" s="986"/>
      <c r="AR13" s="986"/>
      <c r="AS13" s="986"/>
      <c r="AT13" s="1082"/>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545</v>
      </c>
      <c r="BT13" s="1011"/>
      <c r="BU13" s="1011"/>
      <c r="BV13" s="1011"/>
      <c r="BW13" s="1011"/>
      <c r="BX13" s="1011"/>
      <c r="BY13" s="1011"/>
      <c r="BZ13" s="1011"/>
      <c r="CA13" s="1011"/>
      <c r="CB13" s="1011"/>
      <c r="CC13" s="1011"/>
      <c r="CD13" s="1011"/>
      <c r="CE13" s="1011"/>
      <c r="CF13" s="1011"/>
      <c r="CG13" s="1012"/>
      <c r="CH13" s="985">
        <v>1</v>
      </c>
      <c r="CI13" s="986"/>
      <c r="CJ13" s="986"/>
      <c r="CK13" s="986"/>
      <c r="CL13" s="987"/>
      <c r="CM13" s="985">
        <v>115</v>
      </c>
      <c r="CN13" s="986"/>
      <c r="CO13" s="986"/>
      <c r="CP13" s="986"/>
      <c r="CQ13" s="987"/>
      <c r="CR13" s="985">
        <v>51</v>
      </c>
      <c r="CS13" s="986"/>
      <c r="CT13" s="986"/>
      <c r="CU13" s="986"/>
      <c r="CV13" s="987"/>
      <c r="CW13" s="985" t="s">
        <v>550</v>
      </c>
      <c r="CX13" s="986"/>
      <c r="CY13" s="986"/>
      <c r="CZ13" s="986"/>
      <c r="DA13" s="987"/>
      <c r="DB13" s="985" t="s">
        <v>550</v>
      </c>
      <c r="DC13" s="986"/>
      <c r="DD13" s="986"/>
      <c r="DE13" s="986"/>
      <c r="DF13" s="987"/>
      <c r="DG13" s="985" t="s">
        <v>484</v>
      </c>
      <c r="DH13" s="986"/>
      <c r="DI13" s="986"/>
      <c r="DJ13" s="986"/>
      <c r="DK13" s="987"/>
      <c r="DL13" s="985" t="s">
        <v>484</v>
      </c>
      <c r="DM13" s="986"/>
      <c r="DN13" s="986"/>
      <c r="DO13" s="986"/>
      <c r="DP13" s="987"/>
      <c r="DQ13" s="985" t="s">
        <v>484</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546</v>
      </c>
      <c r="BT14" s="1011"/>
      <c r="BU14" s="1011"/>
      <c r="BV14" s="1011"/>
      <c r="BW14" s="1011"/>
      <c r="BX14" s="1011"/>
      <c r="BY14" s="1011"/>
      <c r="BZ14" s="1011"/>
      <c r="CA14" s="1011"/>
      <c r="CB14" s="1011"/>
      <c r="CC14" s="1011"/>
      <c r="CD14" s="1011"/>
      <c r="CE14" s="1011"/>
      <c r="CF14" s="1011"/>
      <c r="CG14" s="1012"/>
      <c r="CH14" s="985">
        <v>11</v>
      </c>
      <c r="CI14" s="986"/>
      <c r="CJ14" s="986"/>
      <c r="CK14" s="986"/>
      <c r="CL14" s="987"/>
      <c r="CM14" s="985">
        <v>95</v>
      </c>
      <c r="CN14" s="986"/>
      <c r="CO14" s="986"/>
      <c r="CP14" s="986"/>
      <c r="CQ14" s="987"/>
      <c r="CR14" s="985">
        <v>25</v>
      </c>
      <c r="CS14" s="986"/>
      <c r="CT14" s="986"/>
      <c r="CU14" s="986"/>
      <c r="CV14" s="987"/>
      <c r="CW14" s="985" t="s">
        <v>550</v>
      </c>
      <c r="CX14" s="986"/>
      <c r="CY14" s="986"/>
      <c r="CZ14" s="986"/>
      <c r="DA14" s="987"/>
      <c r="DB14" s="985" t="s">
        <v>550</v>
      </c>
      <c r="DC14" s="986"/>
      <c r="DD14" s="986"/>
      <c r="DE14" s="986"/>
      <c r="DF14" s="987"/>
      <c r="DG14" s="985" t="s">
        <v>484</v>
      </c>
      <c r="DH14" s="986"/>
      <c r="DI14" s="986"/>
      <c r="DJ14" s="986"/>
      <c r="DK14" s="987"/>
      <c r="DL14" s="985" t="s">
        <v>484</v>
      </c>
      <c r="DM14" s="986"/>
      <c r="DN14" s="986"/>
      <c r="DO14" s="986"/>
      <c r="DP14" s="987"/>
      <c r="DQ14" s="985" t="s">
        <v>484</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547</v>
      </c>
      <c r="BT15" s="1011"/>
      <c r="BU15" s="1011"/>
      <c r="BV15" s="1011"/>
      <c r="BW15" s="1011"/>
      <c r="BX15" s="1011"/>
      <c r="BY15" s="1011"/>
      <c r="BZ15" s="1011"/>
      <c r="CA15" s="1011"/>
      <c r="CB15" s="1011"/>
      <c r="CC15" s="1011"/>
      <c r="CD15" s="1011"/>
      <c r="CE15" s="1011"/>
      <c r="CF15" s="1011"/>
      <c r="CG15" s="1012"/>
      <c r="CH15" s="985">
        <v>5</v>
      </c>
      <c r="CI15" s="986"/>
      <c r="CJ15" s="986"/>
      <c r="CK15" s="986"/>
      <c r="CL15" s="987"/>
      <c r="CM15" s="985">
        <v>42</v>
      </c>
      <c r="CN15" s="986"/>
      <c r="CO15" s="986"/>
      <c r="CP15" s="986"/>
      <c r="CQ15" s="987"/>
      <c r="CR15" s="985">
        <v>10</v>
      </c>
      <c r="CS15" s="986"/>
      <c r="CT15" s="986"/>
      <c r="CU15" s="986"/>
      <c r="CV15" s="987"/>
      <c r="CW15" s="985" t="s">
        <v>550</v>
      </c>
      <c r="CX15" s="986"/>
      <c r="CY15" s="986"/>
      <c r="CZ15" s="986"/>
      <c r="DA15" s="987"/>
      <c r="DB15" s="985" t="s">
        <v>550</v>
      </c>
      <c r="DC15" s="986"/>
      <c r="DD15" s="986"/>
      <c r="DE15" s="986"/>
      <c r="DF15" s="987"/>
      <c r="DG15" s="985" t="s">
        <v>484</v>
      </c>
      <c r="DH15" s="986"/>
      <c r="DI15" s="986"/>
      <c r="DJ15" s="986"/>
      <c r="DK15" s="987"/>
      <c r="DL15" s="985" t="s">
        <v>484</v>
      </c>
      <c r="DM15" s="986"/>
      <c r="DN15" s="986"/>
      <c r="DO15" s="986"/>
      <c r="DP15" s="987"/>
      <c r="DQ15" s="985" t="s">
        <v>484</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548</v>
      </c>
      <c r="BT16" s="1011"/>
      <c r="BU16" s="1011"/>
      <c r="BV16" s="1011"/>
      <c r="BW16" s="1011"/>
      <c r="BX16" s="1011"/>
      <c r="BY16" s="1011"/>
      <c r="BZ16" s="1011"/>
      <c r="CA16" s="1011"/>
      <c r="CB16" s="1011"/>
      <c r="CC16" s="1011"/>
      <c r="CD16" s="1011"/>
      <c r="CE16" s="1011"/>
      <c r="CF16" s="1011"/>
      <c r="CG16" s="1012"/>
      <c r="CH16" s="985">
        <v>-4</v>
      </c>
      <c r="CI16" s="986"/>
      <c r="CJ16" s="986"/>
      <c r="CK16" s="986"/>
      <c r="CL16" s="987"/>
      <c r="CM16" s="985">
        <v>51</v>
      </c>
      <c r="CN16" s="986"/>
      <c r="CO16" s="986"/>
      <c r="CP16" s="986"/>
      <c r="CQ16" s="987"/>
      <c r="CR16" s="985">
        <v>50</v>
      </c>
      <c r="CS16" s="986"/>
      <c r="CT16" s="986"/>
      <c r="CU16" s="986"/>
      <c r="CV16" s="987"/>
      <c r="CW16" s="985" t="s">
        <v>550</v>
      </c>
      <c r="CX16" s="986"/>
      <c r="CY16" s="986"/>
      <c r="CZ16" s="986"/>
      <c r="DA16" s="987"/>
      <c r="DB16" s="985" t="s">
        <v>550</v>
      </c>
      <c r="DC16" s="986"/>
      <c r="DD16" s="986"/>
      <c r="DE16" s="986"/>
      <c r="DF16" s="987"/>
      <c r="DG16" s="985" t="s">
        <v>484</v>
      </c>
      <c r="DH16" s="986"/>
      <c r="DI16" s="986"/>
      <c r="DJ16" s="986"/>
      <c r="DK16" s="987"/>
      <c r="DL16" s="985" t="s">
        <v>484</v>
      </c>
      <c r="DM16" s="986"/>
      <c r="DN16" s="986"/>
      <c r="DO16" s="986"/>
      <c r="DP16" s="987"/>
      <c r="DQ16" s="985" t="s">
        <v>484</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t="s">
        <v>549</v>
      </c>
      <c r="BT17" s="1011"/>
      <c r="BU17" s="1011"/>
      <c r="BV17" s="1011"/>
      <c r="BW17" s="1011"/>
      <c r="BX17" s="1011"/>
      <c r="BY17" s="1011"/>
      <c r="BZ17" s="1011"/>
      <c r="CA17" s="1011"/>
      <c r="CB17" s="1011"/>
      <c r="CC17" s="1011"/>
      <c r="CD17" s="1011"/>
      <c r="CE17" s="1011"/>
      <c r="CF17" s="1011"/>
      <c r="CG17" s="1012"/>
      <c r="CH17" s="985">
        <v>0</v>
      </c>
      <c r="CI17" s="986"/>
      <c r="CJ17" s="986"/>
      <c r="CK17" s="986"/>
      <c r="CL17" s="987"/>
      <c r="CM17" s="985">
        <v>32</v>
      </c>
      <c r="CN17" s="986"/>
      <c r="CO17" s="986"/>
      <c r="CP17" s="986"/>
      <c r="CQ17" s="987"/>
      <c r="CR17" s="985">
        <v>20</v>
      </c>
      <c r="CS17" s="986"/>
      <c r="CT17" s="986"/>
      <c r="CU17" s="986"/>
      <c r="CV17" s="987"/>
      <c r="CW17" s="985" t="s">
        <v>550</v>
      </c>
      <c r="CX17" s="986"/>
      <c r="CY17" s="986"/>
      <c r="CZ17" s="986"/>
      <c r="DA17" s="987"/>
      <c r="DB17" s="985" t="s">
        <v>550</v>
      </c>
      <c r="DC17" s="986"/>
      <c r="DD17" s="986"/>
      <c r="DE17" s="986"/>
      <c r="DF17" s="987"/>
      <c r="DG17" s="985" t="s">
        <v>484</v>
      </c>
      <c r="DH17" s="986"/>
      <c r="DI17" s="986"/>
      <c r="DJ17" s="986"/>
      <c r="DK17" s="987"/>
      <c r="DL17" s="985" t="s">
        <v>484</v>
      </c>
      <c r="DM17" s="986"/>
      <c r="DN17" s="986"/>
      <c r="DO17" s="986"/>
      <c r="DP17" s="987"/>
      <c r="DQ17" s="985" t="s">
        <v>484</v>
      </c>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32373</v>
      </c>
      <c r="R23" s="1065"/>
      <c r="S23" s="1065"/>
      <c r="T23" s="1065"/>
      <c r="U23" s="1065"/>
      <c r="V23" s="1065">
        <v>31020</v>
      </c>
      <c r="W23" s="1065"/>
      <c r="X23" s="1065"/>
      <c r="Y23" s="1065"/>
      <c r="Z23" s="1065"/>
      <c r="AA23" s="1065">
        <v>1353</v>
      </c>
      <c r="AB23" s="1065"/>
      <c r="AC23" s="1065"/>
      <c r="AD23" s="1065"/>
      <c r="AE23" s="1066"/>
      <c r="AF23" s="1067">
        <v>905</v>
      </c>
      <c r="AG23" s="1065"/>
      <c r="AH23" s="1065"/>
      <c r="AI23" s="1065"/>
      <c r="AJ23" s="1068"/>
      <c r="AK23" s="1069"/>
      <c r="AL23" s="1070"/>
      <c r="AM23" s="1070"/>
      <c r="AN23" s="1070"/>
      <c r="AO23" s="1070"/>
      <c r="AP23" s="1065">
        <v>40903</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4352</v>
      </c>
      <c r="R28" s="1050"/>
      <c r="S28" s="1050"/>
      <c r="T28" s="1050"/>
      <c r="U28" s="1050"/>
      <c r="V28" s="1050">
        <v>4339</v>
      </c>
      <c r="W28" s="1050"/>
      <c r="X28" s="1050"/>
      <c r="Y28" s="1050"/>
      <c r="Z28" s="1050"/>
      <c r="AA28" s="1050">
        <v>13</v>
      </c>
      <c r="AB28" s="1050"/>
      <c r="AC28" s="1050"/>
      <c r="AD28" s="1050"/>
      <c r="AE28" s="1051"/>
      <c r="AF28" s="1052">
        <v>13</v>
      </c>
      <c r="AG28" s="1050"/>
      <c r="AH28" s="1050"/>
      <c r="AI28" s="1050"/>
      <c r="AJ28" s="1053"/>
      <c r="AK28" s="1054">
        <v>239</v>
      </c>
      <c r="AL28" s="1042"/>
      <c r="AM28" s="1042"/>
      <c r="AN28" s="1042"/>
      <c r="AO28" s="1042"/>
      <c r="AP28" s="1042" t="s">
        <v>550</v>
      </c>
      <c r="AQ28" s="1042"/>
      <c r="AR28" s="1042"/>
      <c r="AS28" s="1042"/>
      <c r="AT28" s="1042"/>
      <c r="AU28" s="1042" t="s">
        <v>484</v>
      </c>
      <c r="AV28" s="1042"/>
      <c r="AW28" s="1042"/>
      <c r="AX28" s="1042"/>
      <c r="AY28" s="1042"/>
      <c r="AZ28" s="1043" t="s">
        <v>484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97</v>
      </c>
      <c r="R29" s="1040"/>
      <c r="S29" s="1040"/>
      <c r="T29" s="1040"/>
      <c r="U29" s="1040"/>
      <c r="V29" s="1040">
        <v>97</v>
      </c>
      <c r="W29" s="1040"/>
      <c r="X29" s="1040"/>
      <c r="Y29" s="1040"/>
      <c r="Z29" s="1040"/>
      <c r="AA29" s="1040">
        <v>0</v>
      </c>
      <c r="AB29" s="1040"/>
      <c r="AC29" s="1040"/>
      <c r="AD29" s="1040"/>
      <c r="AE29" s="1041"/>
      <c r="AF29" s="1015">
        <v>0</v>
      </c>
      <c r="AG29" s="1016"/>
      <c r="AH29" s="1016"/>
      <c r="AI29" s="1016"/>
      <c r="AJ29" s="1017"/>
      <c r="AK29" s="976">
        <v>0</v>
      </c>
      <c r="AL29" s="967"/>
      <c r="AM29" s="967"/>
      <c r="AN29" s="967"/>
      <c r="AO29" s="967"/>
      <c r="AP29" s="967" t="s">
        <v>550</v>
      </c>
      <c r="AQ29" s="967"/>
      <c r="AR29" s="967"/>
      <c r="AS29" s="967"/>
      <c r="AT29" s="967"/>
      <c r="AU29" s="967" t="s">
        <v>484</v>
      </c>
      <c r="AV29" s="967"/>
      <c r="AW29" s="967"/>
      <c r="AX29" s="967"/>
      <c r="AY29" s="967"/>
      <c r="AZ29" s="1038" t="s">
        <v>484</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625</v>
      </c>
      <c r="R30" s="1040"/>
      <c r="S30" s="1040"/>
      <c r="T30" s="1040"/>
      <c r="U30" s="1040"/>
      <c r="V30" s="1040">
        <v>623</v>
      </c>
      <c r="W30" s="1040"/>
      <c r="X30" s="1040"/>
      <c r="Y30" s="1040"/>
      <c r="Z30" s="1040"/>
      <c r="AA30" s="1040">
        <v>2</v>
      </c>
      <c r="AB30" s="1040"/>
      <c r="AC30" s="1040"/>
      <c r="AD30" s="1040"/>
      <c r="AE30" s="1041"/>
      <c r="AF30" s="1015">
        <v>2</v>
      </c>
      <c r="AG30" s="1016"/>
      <c r="AH30" s="1016"/>
      <c r="AI30" s="1016"/>
      <c r="AJ30" s="1017"/>
      <c r="AK30" s="976">
        <v>216</v>
      </c>
      <c r="AL30" s="967"/>
      <c r="AM30" s="967"/>
      <c r="AN30" s="967"/>
      <c r="AO30" s="967"/>
      <c r="AP30" s="967" t="s">
        <v>550</v>
      </c>
      <c r="AQ30" s="967"/>
      <c r="AR30" s="967"/>
      <c r="AS30" s="967"/>
      <c r="AT30" s="967"/>
      <c r="AU30" s="967" t="s">
        <v>484</v>
      </c>
      <c r="AV30" s="967"/>
      <c r="AW30" s="967"/>
      <c r="AX30" s="967"/>
      <c r="AY30" s="967"/>
      <c r="AZ30" s="1038" t="s">
        <v>484</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6180</v>
      </c>
      <c r="R31" s="1040"/>
      <c r="S31" s="1040"/>
      <c r="T31" s="1040"/>
      <c r="U31" s="1040"/>
      <c r="V31" s="1040">
        <v>6071</v>
      </c>
      <c r="W31" s="1040"/>
      <c r="X31" s="1040"/>
      <c r="Y31" s="1040"/>
      <c r="Z31" s="1040"/>
      <c r="AA31" s="1040">
        <v>109</v>
      </c>
      <c r="AB31" s="1040"/>
      <c r="AC31" s="1040"/>
      <c r="AD31" s="1040"/>
      <c r="AE31" s="1041"/>
      <c r="AF31" s="1015">
        <v>109</v>
      </c>
      <c r="AG31" s="1016"/>
      <c r="AH31" s="1016"/>
      <c r="AI31" s="1016"/>
      <c r="AJ31" s="1017"/>
      <c r="AK31" s="976">
        <v>860</v>
      </c>
      <c r="AL31" s="967"/>
      <c r="AM31" s="967"/>
      <c r="AN31" s="967"/>
      <c r="AO31" s="967"/>
      <c r="AP31" s="967" t="s">
        <v>550</v>
      </c>
      <c r="AQ31" s="967"/>
      <c r="AR31" s="967"/>
      <c r="AS31" s="967"/>
      <c r="AT31" s="967"/>
      <c r="AU31" s="967" t="s">
        <v>484</v>
      </c>
      <c r="AV31" s="967"/>
      <c r="AW31" s="967"/>
      <c r="AX31" s="967"/>
      <c r="AY31" s="967"/>
      <c r="AZ31" s="1038" t="s">
        <v>484</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384</v>
      </c>
      <c r="C32" s="1034"/>
      <c r="D32" s="1034"/>
      <c r="E32" s="1034"/>
      <c r="F32" s="1034"/>
      <c r="G32" s="1034"/>
      <c r="H32" s="1034"/>
      <c r="I32" s="1034"/>
      <c r="J32" s="1034"/>
      <c r="K32" s="1034"/>
      <c r="L32" s="1034"/>
      <c r="M32" s="1034"/>
      <c r="N32" s="1034"/>
      <c r="O32" s="1034"/>
      <c r="P32" s="1035"/>
      <c r="Q32" s="1039">
        <v>43</v>
      </c>
      <c r="R32" s="1040"/>
      <c r="S32" s="1040"/>
      <c r="T32" s="1040"/>
      <c r="U32" s="1040"/>
      <c r="V32" s="1040">
        <v>43</v>
      </c>
      <c r="W32" s="1040"/>
      <c r="X32" s="1040"/>
      <c r="Y32" s="1040"/>
      <c r="Z32" s="1040"/>
      <c r="AA32" s="1040">
        <v>0</v>
      </c>
      <c r="AB32" s="1040"/>
      <c r="AC32" s="1040"/>
      <c r="AD32" s="1040"/>
      <c r="AE32" s="1041"/>
      <c r="AF32" s="1015">
        <v>0</v>
      </c>
      <c r="AG32" s="1016"/>
      <c r="AH32" s="1016"/>
      <c r="AI32" s="1016"/>
      <c r="AJ32" s="1017"/>
      <c r="AK32" s="976">
        <v>5</v>
      </c>
      <c r="AL32" s="967"/>
      <c r="AM32" s="967"/>
      <c r="AN32" s="967"/>
      <c r="AO32" s="967"/>
      <c r="AP32" s="967" t="s">
        <v>550</v>
      </c>
      <c r="AQ32" s="967"/>
      <c r="AR32" s="967"/>
      <c r="AS32" s="967"/>
      <c r="AT32" s="967"/>
      <c r="AU32" s="967" t="s">
        <v>484</v>
      </c>
      <c r="AV32" s="967"/>
      <c r="AW32" s="967"/>
      <c r="AX32" s="967"/>
      <c r="AY32" s="967"/>
      <c r="AZ32" s="1038" t="s">
        <v>484</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385</v>
      </c>
      <c r="C33" s="1034"/>
      <c r="D33" s="1034"/>
      <c r="E33" s="1034"/>
      <c r="F33" s="1034"/>
      <c r="G33" s="1034"/>
      <c r="H33" s="1034"/>
      <c r="I33" s="1034"/>
      <c r="J33" s="1034"/>
      <c r="K33" s="1034"/>
      <c r="L33" s="1034"/>
      <c r="M33" s="1034"/>
      <c r="N33" s="1034"/>
      <c r="O33" s="1034"/>
      <c r="P33" s="1035"/>
      <c r="Q33" s="1039">
        <v>899</v>
      </c>
      <c r="R33" s="1040"/>
      <c r="S33" s="1040"/>
      <c r="T33" s="1040"/>
      <c r="U33" s="1040"/>
      <c r="V33" s="1040">
        <v>790</v>
      </c>
      <c r="W33" s="1040"/>
      <c r="X33" s="1040"/>
      <c r="Y33" s="1040"/>
      <c r="Z33" s="1040"/>
      <c r="AA33" s="1040">
        <v>109</v>
      </c>
      <c r="AB33" s="1040"/>
      <c r="AC33" s="1040"/>
      <c r="AD33" s="1040"/>
      <c r="AE33" s="1041"/>
      <c r="AF33" s="1015">
        <v>1452</v>
      </c>
      <c r="AG33" s="1016"/>
      <c r="AH33" s="1016"/>
      <c r="AI33" s="1016"/>
      <c r="AJ33" s="1017"/>
      <c r="AK33" s="976">
        <v>251</v>
      </c>
      <c r="AL33" s="967"/>
      <c r="AM33" s="967"/>
      <c r="AN33" s="967"/>
      <c r="AO33" s="967"/>
      <c r="AP33" s="967">
        <v>3300</v>
      </c>
      <c r="AQ33" s="967"/>
      <c r="AR33" s="967"/>
      <c r="AS33" s="967"/>
      <c r="AT33" s="967"/>
      <c r="AU33" s="967">
        <v>1528</v>
      </c>
      <c r="AV33" s="967"/>
      <c r="AW33" s="967"/>
      <c r="AX33" s="967"/>
      <c r="AY33" s="967"/>
      <c r="AZ33" s="1038" t="s">
        <v>484</v>
      </c>
      <c r="BA33" s="1038"/>
      <c r="BB33" s="1038"/>
      <c r="BC33" s="1038"/>
      <c r="BD33" s="1038"/>
      <c r="BE33" s="1028" t="s">
        <v>386</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387</v>
      </c>
      <c r="C34" s="1034"/>
      <c r="D34" s="1034"/>
      <c r="E34" s="1034"/>
      <c r="F34" s="1034"/>
      <c r="G34" s="1034"/>
      <c r="H34" s="1034"/>
      <c r="I34" s="1034"/>
      <c r="J34" s="1034"/>
      <c r="K34" s="1034"/>
      <c r="L34" s="1034"/>
      <c r="M34" s="1034"/>
      <c r="N34" s="1034"/>
      <c r="O34" s="1034"/>
      <c r="P34" s="1035"/>
      <c r="Q34" s="1039">
        <v>1229</v>
      </c>
      <c r="R34" s="1040"/>
      <c r="S34" s="1040"/>
      <c r="T34" s="1040"/>
      <c r="U34" s="1040"/>
      <c r="V34" s="1040">
        <v>1324</v>
      </c>
      <c r="W34" s="1040"/>
      <c r="X34" s="1040"/>
      <c r="Y34" s="1040"/>
      <c r="Z34" s="1040"/>
      <c r="AA34" s="1040">
        <v>-95</v>
      </c>
      <c r="AB34" s="1040"/>
      <c r="AC34" s="1040"/>
      <c r="AD34" s="1040"/>
      <c r="AE34" s="1041"/>
      <c r="AF34" s="1015">
        <v>173</v>
      </c>
      <c r="AG34" s="1016"/>
      <c r="AH34" s="1016"/>
      <c r="AI34" s="1016"/>
      <c r="AJ34" s="1017"/>
      <c r="AK34" s="976">
        <v>177</v>
      </c>
      <c r="AL34" s="967"/>
      <c r="AM34" s="967"/>
      <c r="AN34" s="967"/>
      <c r="AO34" s="967"/>
      <c r="AP34" s="967">
        <v>431</v>
      </c>
      <c r="AQ34" s="967"/>
      <c r="AR34" s="967"/>
      <c r="AS34" s="967"/>
      <c r="AT34" s="967"/>
      <c r="AU34" s="967">
        <v>277</v>
      </c>
      <c r="AV34" s="967"/>
      <c r="AW34" s="967"/>
      <c r="AX34" s="967"/>
      <c r="AY34" s="967"/>
      <c r="AZ34" s="1038" t="s">
        <v>484</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388</v>
      </c>
      <c r="C35" s="1034"/>
      <c r="D35" s="1034"/>
      <c r="E35" s="1034"/>
      <c r="F35" s="1034"/>
      <c r="G35" s="1034"/>
      <c r="H35" s="1034"/>
      <c r="I35" s="1034"/>
      <c r="J35" s="1034"/>
      <c r="K35" s="1034"/>
      <c r="L35" s="1034"/>
      <c r="M35" s="1034"/>
      <c r="N35" s="1034"/>
      <c r="O35" s="1034"/>
      <c r="P35" s="1035"/>
      <c r="Q35" s="1039">
        <v>847</v>
      </c>
      <c r="R35" s="1040"/>
      <c r="S35" s="1040"/>
      <c r="T35" s="1040"/>
      <c r="U35" s="1040"/>
      <c r="V35" s="1040">
        <v>846</v>
      </c>
      <c r="W35" s="1040"/>
      <c r="X35" s="1040"/>
      <c r="Y35" s="1040"/>
      <c r="Z35" s="1040"/>
      <c r="AA35" s="1040">
        <v>1</v>
      </c>
      <c r="AB35" s="1040"/>
      <c r="AC35" s="1040"/>
      <c r="AD35" s="1040"/>
      <c r="AE35" s="1041"/>
      <c r="AF35" s="1015">
        <v>1</v>
      </c>
      <c r="AG35" s="1016"/>
      <c r="AH35" s="1016"/>
      <c r="AI35" s="1016"/>
      <c r="AJ35" s="1017"/>
      <c r="AK35" s="976">
        <v>399</v>
      </c>
      <c r="AL35" s="967"/>
      <c r="AM35" s="967"/>
      <c r="AN35" s="967"/>
      <c r="AO35" s="967"/>
      <c r="AP35" s="967">
        <v>5903</v>
      </c>
      <c r="AQ35" s="967"/>
      <c r="AR35" s="967"/>
      <c r="AS35" s="967"/>
      <c r="AT35" s="967"/>
      <c r="AU35" s="967">
        <v>5194</v>
      </c>
      <c r="AV35" s="967"/>
      <c r="AW35" s="967"/>
      <c r="AX35" s="967"/>
      <c r="AY35" s="967"/>
      <c r="AZ35" s="1038" t="s">
        <v>484</v>
      </c>
      <c r="BA35" s="1038"/>
      <c r="BB35" s="1038"/>
      <c r="BC35" s="1038"/>
      <c r="BD35" s="1038"/>
      <c r="BE35" s="1028" t="s">
        <v>389</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390</v>
      </c>
      <c r="C36" s="1034"/>
      <c r="D36" s="1034"/>
      <c r="E36" s="1034"/>
      <c r="F36" s="1034"/>
      <c r="G36" s="1034"/>
      <c r="H36" s="1034"/>
      <c r="I36" s="1034"/>
      <c r="J36" s="1034"/>
      <c r="K36" s="1034"/>
      <c r="L36" s="1034"/>
      <c r="M36" s="1034"/>
      <c r="N36" s="1034"/>
      <c r="O36" s="1034"/>
      <c r="P36" s="1035"/>
      <c r="Q36" s="1039">
        <v>372</v>
      </c>
      <c r="R36" s="1040"/>
      <c r="S36" s="1040"/>
      <c r="T36" s="1040"/>
      <c r="U36" s="1040"/>
      <c r="V36" s="1040">
        <v>372</v>
      </c>
      <c r="W36" s="1040"/>
      <c r="X36" s="1040"/>
      <c r="Y36" s="1040"/>
      <c r="Z36" s="1040"/>
      <c r="AA36" s="1040">
        <v>0</v>
      </c>
      <c r="AB36" s="1040"/>
      <c r="AC36" s="1040"/>
      <c r="AD36" s="1040"/>
      <c r="AE36" s="1041"/>
      <c r="AF36" s="1015">
        <v>0</v>
      </c>
      <c r="AG36" s="1016"/>
      <c r="AH36" s="1016"/>
      <c r="AI36" s="1016"/>
      <c r="AJ36" s="1017"/>
      <c r="AK36" s="976">
        <v>270</v>
      </c>
      <c r="AL36" s="967"/>
      <c r="AM36" s="967"/>
      <c r="AN36" s="967"/>
      <c r="AO36" s="967"/>
      <c r="AP36" s="967">
        <v>3448</v>
      </c>
      <c r="AQ36" s="967"/>
      <c r="AR36" s="967"/>
      <c r="AS36" s="967"/>
      <c r="AT36" s="967"/>
      <c r="AU36" s="967">
        <v>3433</v>
      </c>
      <c r="AV36" s="967"/>
      <c r="AW36" s="967"/>
      <c r="AX36" s="967"/>
      <c r="AY36" s="967"/>
      <c r="AZ36" s="1038" t="s">
        <v>484</v>
      </c>
      <c r="BA36" s="1038"/>
      <c r="BB36" s="1038"/>
      <c r="BC36" s="1038"/>
      <c r="BD36" s="1038"/>
      <c r="BE36" s="1028" t="s">
        <v>389</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391</v>
      </c>
      <c r="C37" s="1034"/>
      <c r="D37" s="1034"/>
      <c r="E37" s="1034"/>
      <c r="F37" s="1034"/>
      <c r="G37" s="1034"/>
      <c r="H37" s="1034"/>
      <c r="I37" s="1034"/>
      <c r="J37" s="1034"/>
      <c r="K37" s="1034"/>
      <c r="L37" s="1034"/>
      <c r="M37" s="1034"/>
      <c r="N37" s="1034"/>
      <c r="O37" s="1034"/>
      <c r="P37" s="1035"/>
      <c r="Q37" s="1039">
        <v>174</v>
      </c>
      <c r="R37" s="1040"/>
      <c r="S37" s="1040"/>
      <c r="T37" s="1040"/>
      <c r="U37" s="1040"/>
      <c r="V37" s="1040">
        <v>174</v>
      </c>
      <c r="W37" s="1040"/>
      <c r="X37" s="1040"/>
      <c r="Y37" s="1040"/>
      <c r="Z37" s="1040"/>
      <c r="AA37" s="1040">
        <v>1</v>
      </c>
      <c r="AB37" s="1040"/>
      <c r="AC37" s="1040"/>
      <c r="AD37" s="1040"/>
      <c r="AE37" s="1041"/>
      <c r="AF37" s="1015">
        <v>1</v>
      </c>
      <c r="AG37" s="1016"/>
      <c r="AH37" s="1016"/>
      <c r="AI37" s="1016"/>
      <c r="AJ37" s="1017"/>
      <c r="AK37" s="976">
        <v>54</v>
      </c>
      <c r="AL37" s="967"/>
      <c r="AM37" s="967"/>
      <c r="AN37" s="967"/>
      <c r="AO37" s="967"/>
      <c r="AP37" s="967">
        <v>395</v>
      </c>
      <c r="AQ37" s="967"/>
      <c r="AR37" s="967"/>
      <c r="AS37" s="967"/>
      <c r="AT37" s="967"/>
      <c r="AU37" s="967">
        <v>380</v>
      </c>
      <c r="AV37" s="967"/>
      <c r="AW37" s="967"/>
      <c r="AX37" s="967"/>
      <c r="AY37" s="967"/>
      <c r="AZ37" s="1038" t="s">
        <v>484</v>
      </c>
      <c r="BA37" s="1038"/>
      <c r="BB37" s="1038"/>
      <c r="BC37" s="1038"/>
      <c r="BD37" s="1038"/>
      <c r="BE37" s="1028" t="s">
        <v>389</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392</v>
      </c>
      <c r="C38" s="1034"/>
      <c r="D38" s="1034"/>
      <c r="E38" s="1034"/>
      <c r="F38" s="1034"/>
      <c r="G38" s="1034"/>
      <c r="H38" s="1034"/>
      <c r="I38" s="1034"/>
      <c r="J38" s="1034"/>
      <c r="K38" s="1034"/>
      <c r="L38" s="1034"/>
      <c r="M38" s="1034"/>
      <c r="N38" s="1034"/>
      <c r="O38" s="1034"/>
      <c r="P38" s="1035"/>
      <c r="Q38" s="1039">
        <v>409</v>
      </c>
      <c r="R38" s="1040"/>
      <c r="S38" s="1040"/>
      <c r="T38" s="1040"/>
      <c r="U38" s="1040"/>
      <c r="V38" s="1040">
        <v>400</v>
      </c>
      <c r="W38" s="1040"/>
      <c r="X38" s="1040"/>
      <c r="Y38" s="1040"/>
      <c r="Z38" s="1040"/>
      <c r="AA38" s="1040">
        <v>9</v>
      </c>
      <c r="AB38" s="1040"/>
      <c r="AC38" s="1040"/>
      <c r="AD38" s="1040"/>
      <c r="AE38" s="1041"/>
      <c r="AF38" s="1015">
        <v>9</v>
      </c>
      <c r="AG38" s="1016"/>
      <c r="AH38" s="1016"/>
      <c r="AI38" s="1016"/>
      <c r="AJ38" s="1017"/>
      <c r="AK38" s="976">
        <v>174</v>
      </c>
      <c r="AL38" s="967"/>
      <c r="AM38" s="967"/>
      <c r="AN38" s="967"/>
      <c r="AO38" s="967"/>
      <c r="AP38" s="967">
        <v>1983</v>
      </c>
      <c r="AQ38" s="967"/>
      <c r="AR38" s="967"/>
      <c r="AS38" s="967"/>
      <c r="AT38" s="967"/>
      <c r="AU38" s="967">
        <v>1511</v>
      </c>
      <c r="AV38" s="967"/>
      <c r="AW38" s="967"/>
      <c r="AX38" s="967"/>
      <c r="AY38" s="967"/>
      <c r="AZ38" s="1038" t="s">
        <v>484</v>
      </c>
      <c r="BA38" s="1038"/>
      <c r="BB38" s="1038"/>
      <c r="BC38" s="1038"/>
      <c r="BD38" s="1038"/>
      <c r="BE38" s="1028" t="s">
        <v>389</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393</v>
      </c>
      <c r="C39" s="1034"/>
      <c r="D39" s="1034"/>
      <c r="E39" s="1034"/>
      <c r="F39" s="1034"/>
      <c r="G39" s="1034"/>
      <c r="H39" s="1034"/>
      <c r="I39" s="1034"/>
      <c r="J39" s="1034"/>
      <c r="K39" s="1034"/>
      <c r="L39" s="1034"/>
      <c r="M39" s="1034"/>
      <c r="N39" s="1034"/>
      <c r="O39" s="1034"/>
      <c r="P39" s="1035"/>
      <c r="Q39" s="1039">
        <v>3</v>
      </c>
      <c r="R39" s="1040"/>
      <c r="S39" s="1040"/>
      <c r="T39" s="1040"/>
      <c r="U39" s="1040"/>
      <c r="V39" s="1040">
        <v>3</v>
      </c>
      <c r="W39" s="1040"/>
      <c r="X39" s="1040"/>
      <c r="Y39" s="1040"/>
      <c r="Z39" s="1040"/>
      <c r="AA39" s="1040">
        <v>0</v>
      </c>
      <c r="AB39" s="1040"/>
      <c r="AC39" s="1040"/>
      <c r="AD39" s="1040"/>
      <c r="AE39" s="1041"/>
      <c r="AF39" s="1015">
        <v>3</v>
      </c>
      <c r="AG39" s="1016"/>
      <c r="AH39" s="1016"/>
      <c r="AI39" s="1016"/>
      <c r="AJ39" s="1017"/>
      <c r="AK39" s="976">
        <v>0</v>
      </c>
      <c r="AL39" s="967"/>
      <c r="AM39" s="967"/>
      <c r="AN39" s="967"/>
      <c r="AO39" s="967"/>
      <c r="AP39" s="967" t="s">
        <v>550</v>
      </c>
      <c r="AQ39" s="967"/>
      <c r="AR39" s="967"/>
      <c r="AS39" s="967"/>
      <c r="AT39" s="967"/>
      <c r="AU39" s="967" t="s">
        <v>484</v>
      </c>
      <c r="AV39" s="967"/>
      <c r="AW39" s="967"/>
      <c r="AX39" s="967"/>
      <c r="AY39" s="967"/>
      <c r="AZ39" s="1038" t="s">
        <v>484</v>
      </c>
      <c r="BA39" s="1038"/>
      <c r="BB39" s="1038"/>
      <c r="BC39" s="1038"/>
      <c r="BD39" s="1038"/>
      <c r="BE39" s="1028" t="s">
        <v>389</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t="s">
        <v>394</v>
      </c>
      <c r="C40" s="1034"/>
      <c r="D40" s="1034"/>
      <c r="E40" s="1034"/>
      <c r="F40" s="1034"/>
      <c r="G40" s="1034"/>
      <c r="H40" s="1034"/>
      <c r="I40" s="1034"/>
      <c r="J40" s="1034"/>
      <c r="K40" s="1034"/>
      <c r="L40" s="1034"/>
      <c r="M40" s="1034"/>
      <c r="N40" s="1034"/>
      <c r="O40" s="1034"/>
      <c r="P40" s="1035"/>
      <c r="Q40" s="1039">
        <v>1</v>
      </c>
      <c r="R40" s="1040"/>
      <c r="S40" s="1040"/>
      <c r="T40" s="1040"/>
      <c r="U40" s="1040"/>
      <c r="V40" s="1040">
        <v>1</v>
      </c>
      <c r="W40" s="1040"/>
      <c r="X40" s="1040"/>
      <c r="Y40" s="1040"/>
      <c r="Z40" s="1040"/>
      <c r="AA40" s="1040">
        <v>0</v>
      </c>
      <c r="AB40" s="1040"/>
      <c r="AC40" s="1040"/>
      <c r="AD40" s="1040"/>
      <c r="AE40" s="1041"/>
      <c r="AF40" s="1015">
        <v>119</v>
      </c>
      <c r="AG40" s="1016"/>
      <c r="AH40" s="1016"/>
      <c r="AI40" s="1016"/>
      <c r="AJ40" s="1017"/>
      <c r="AK40" s="976">
        <v>0</v>
      </c>
      <c r="AL40" s="967"/>
      <c r="AM40" s="967"/>
      <c r="AN40" s="967"/>
      <c r="AO40" s="967"/>
      <c r="AP40" s="967" t="s">
        <v>550</v>
      </c>
      <c r="AQ40" s="967"/>
      <c r="AR40" s="967"/>
      <c r="AS40" s="967"/>
      <c r="AT40" s="967"/>
      <c r="AU40" s="967" t="s">
        <v>484</v>
      </c>
      <c r="AV40" s="967"/>
      <c r="AW40" s="967"/>
      <c r="AX40" s="967"/>
      <c r="AY40" s="967"/>
      <c r="AZ40" s="1038" t="s">
        <v>484</v>
      </c>
      <c r="BA40" s="1038"/>
      <c r="BB40" s="1038"/>
      <c r="BC40" s="1038"/>
      <c r="BD40" s="1038"/>
      <c r="BE40" s="1028" t="s">
        <v>389</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1882</v>
      </c>
      <c r="AG63" s="955"/>
      <c r="AH63" s="955"/>
      <c r="AI63" s="955"/>
      <c r="AJ63" s="1026"/>
      <c r="AK63" s="1027"/>
      <c r="AL63" s="959"/>
      <c r="AM63" s="959"/>
      <c r="AN63" s="959"/>
      <c r="AO63" s="959"/>
      <c r="AP63" s="955">
        <v>15460</v>
      </c>
      <c r="AQ63" s="955"/>
      <c r="AR63" s="955"/>
      <c r="AS63" s="955"/>
      <c r="AT63" s="955"/>
      <c r="AU63" s="955">
        <v>12323</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398</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399</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551</v>
      </c>
      <c r="C68" s="982"/>
      <c r="D68" s="982"/>
      <c r="E68" s="982"/>
      <c r="F68" s="982"/>
      <c r="G68" s="982"/>
      <c r="H68" s="982"/>
      <c r="I68" s="982"/>
      <c r="J68" s="982"/>
      <c r="K68" s="982"/>
      <c r="L68" s="982"/>
      <c r="M68" s="982"/>
      <c r="N68" s="982"/>
      <c r="O68" s="982"/>
      <c r="P68" s="983"/>
      <c r="Q68" s="984">
        <v>2419</v>
      </c>
      <c r="R68" s="978"/>
      <c r="S68" s="978"/>
      <c r="T68" s="978"/>
      <c r="U68" s="978"/>
      <c r="V68" s="978">
        <v>2405</v>
      </c>
      <c r="W68" s="978"/>
      <c r="X68" s="978"/>
      <c r="Y68" s="978"/>
      <c r="Z68" s="978"/>
      <c r="AA68" s="978">
        <v>14</v>
      </c>
      <c r="AB68" s="978"/>
      <c r="AC68" s="978"/>
      <c r="AD68" s="978"/>
      <c r="AE68" s="978"/>
      <c r="AF68" s="978">
        <v>14</v>
      </c>
      <c r="AG68" s="978"/>
      <c r="AH68" s="978"/>
      <c r="AI68" s="978"/>
      <c r="AJ68" s="978"/>
      <c r="AK68" s="978" t="s">
        <v>484</v>
      </c>
      <c r="AL68" s="978"/>
      <c r="AM68" s="978"/>
      <c r="AN68" s="978"/>
      <c r="AO68" s="978"/>
      <c r="AP68" s="978">
        <v>86</v>
      </c>
      <c r="AQ68" s="978"/>
      <c r="AR68" s="978"/>
      <c r="AS68" s="978"/>
      <c r="AT68" s="978"/>
      <c r="AU68" s="978">
        <v>51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552</v>
      </c>
      <c r="C69" s="971"/>
      <c r="D69" s="971"/>
      <c r="E69" s="971"/>
      <c r="F69" s="971"/>
      <c r="G69" s="971"/>
      <c r="H69" s="971"/>
      <c r="I69" s="971"/>
      <c r="J69" s="971"/>
      <c r="K69" s="971"/>
      <c r="L69" s="971"/>
      <c r="M69" s="971"/>
      <c r="N69" s="971"/>
      <c r="O69" s="971"/>
      <c r="P69" s="972"/>
      <c r="Q69" s="973">
        <v>7067</v>
      </c>
      <c r="R69" s="967"/>
      <c r="S69" s="967"/>
      <c r="T69" s="967"/>
      <c r="U69" s="967"/>
      <c r="V69" s="967">
        <v>6864</v>
      </c>
      <c r="W69" s="967"/>
      <c r="X69" s="967"/>
      <c r="Y69" s="967"/>
      <c r="Z69" s="967"/>
      <c r="AA69" s="967">
        <v>203</v>
      </c>
      <c r="AB69" s="967"/>
      <c r="AC69" s="967"/>
      <c r="AD69" s="967"/>
      <c r="AE69" s="967"/>
      <c r="AF69" s="967">
        <v>203</v>
      </c>
      <c r="AG69" s="967"/>
      <c r="AH69" s="967"/>
      <c r="AI69" s="967"/>
      <c r="AJ69" s="967"/>
      <c r="AK69" s="967" t="s">
        <v>484</v>
      </c>
      <c r="AL69" s="967"/>
      <c r="AM69" s="967"/>
      <c r="AN69" s="967"/>
      <c r="AO69" s="967"/>
      <c r="AP69" s="967" t="s">
        <v>484</v>
      </c>
      <c r="AQ69" s="967"/>
      <c r="AR69" s="967"/>
      <c r="AS69" s="967"/>
      <c r="AT69" s="967"/>
      <c r="AU69" s="967" t="s">
        <v>484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553</v>
      </c>
      <c r="C70" s="971"/>
      <c r="D70" s="971"/>
      <c r="E70" s="971"/>
      <c r="F70" s="971"/>
      <c r="G70" s="971"/>
      <c r="H70" s="971"/>
      <c r="I70" s="971"/>
      <c r="J70" s="971"/>
      <c r="K70" s="971"/>
      <c r="L70" s="971"/>
      <c r="M70" s="971"/>
      <c r="N70" s="971"/>
      <c r="O70" s="971"/>
      <c r="P70" s="972"/>
      <c r="Q70" s="973">
        <v>951</v>
      </c>
      <c r="R70" s="967"/>
      <c r="S70" s="967"/>
      <c r="T70" s="967"/>
      <c r="U70" s="967"/>
      <c r="V70" s="967">
        <v>951</v>
      </c>
      <c r="W70" s="967"/>
      <c r="X70" s="967"/>
      <c r="Y70" s="967"/>
      <c r="Z70" s="967"/>
      <c r="AA70" s="967">
        <v>0</v>
      </c>
      <c r="AB70" s="967"/>
      <c r="AC70" s="967"/>
      <c r="AD70" s="967"/>
      <c r="AE70" s="967"/>
      <c r="AF70" s="967">
        <v>0</v>
      </c>
      <c r="AG70" s="967"/>
      <c r="AH70" s="967"/>
      <c r="AI70" s="967"/>
      <c r="AJ70" s="967"/>
      <c r="AK70" s="967">
        <v>36</v>
      </c>
      <c r="AL70" s="967"/>
      <c r="AM70" s="967"/>
      <c r="AN70" s="967"/>
      <c r="AO70" s="967"/>
      <c r="AP70" s="967" t="s">
        <v>484</v>
      </c>
      <c r="AQ70" s="967"/>
      <c r="AR70" s="967"/>
      <c r="AS70" s="967"/>
      <c r="AT70" s="967"/>
      <c r="AU70" s="967" t="s">
        <v>484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554</v>
      </c>
      <c r="C71" s="971"/>
      <c r="D71" s="971"/>
      <c r="E71" s="971"/>
      <c r="F71" s="971"/>
      <c r="G71" s="971"/>
      <c r="H71" s="971"/>
      <c r="I71" s="971"/>
      <c r="J71" s="971"/>
      <c r="K71" s="971"/>
      <c r="L71" s="971"/>
      <c r="M71" s="971"/>
      <c r="N71" s="971"/>
      <c r="O71" s="971"/>
      <c r="P71" s="972"/>
      <c r="Q71" s="973">
        <v>375539</v>
      </c>
      <c r="R71" s="967"/>
      <c r="S71" s="967"/>
      <c r="T71" s="967"/>
      <c r="U71" s="967"/>
      <c r="V71" s="967">
        <v>374021</v>
      </c>
      <c r="W71" s="967"/>
      <c r="X71" s="967"/>
      <c r="Y71" s="967"/>
      <c r="Z71" s="967"/>
      <c r="AA71" s="967">
        <v>1517</v>
      </c>
      <c r="AB71" s="967"/>
      <c r="AC71" s="967"/>
      <c r="AD71" s="967"/>
      <c r="AE71" s="967"/>
      <c r="AF71" s="967">
        <v>1517</v>
      </c>
      <c r="AG71" s="967"/>
      <c r="AH71" s="967"/>
      <c r="AI71" s="967"/>
      <c r="AJ71" s="967"/>
      <c r="AK71" s="967">
        <v>2628</v>
      </c>
      <c r="AL71" s="967"/>
      <c r="AM71" s="967"/>
      <c r="AN71" s="967"/>
      <c r="AO71" s="967"/>
      <c r="AP71" s="967" t="s">
        <v>484</v>
      </c>
      <c r="AQ71" s="967"/>
      <c r="AR71" s="967"/>
      <c r="AS71" s="967"/>
      <c r="AT71" s="967"/>
      <c r="AU71" s="967" t="s">
        <v>484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1734</v>
      </c>
      <c r="AG88" s="955"/>
      <c r="AH88" s="955"/>
      <c r="AI88" s="955"/>
      <c r="AJ88" s="955"/>
      <c r="AK88" s="959"/>
      <c r="AL88" s="959"/>
      <c r="AM88" s="959"/>
      <c r="AN88" s="959"/>
      <c r="AO88" s="959"/>
      <c r="AP88" s="955">
        <v>86</v>
      </c>
      <c r="AQ88" s="955"/>
      <c r="AR88" s="955"/>
      <c r="AS88" s="955"/>
      <c r="AT88" s="955"/>
      <c r="AU88" s="955">
        <v>51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393</v>
      </c>
      <c r="CS102" s="947"/>
      <c r="CT102" s="947"/>
      <c r="CU102" s="947"/>
      <c r="CV102" s="948"/>
      <c r="CW102" s="946">
        <v>18</v>
      </c>
      <c r="CX102" s="947"/>
      <c r="CY102" s="947"/>
      <c r="CZ102" s="947"/>
      <c r="DA102" s="948"/>
      <c r="DB102" s="946" t="s">
        <v>484</v>
      </c>
      <c r="DC102" s="947"/>
      <c r="DD102" s="947"/>
      <c r="DE102" s="947"/>
      <c r="DF102" s="948"/>
      <c r="DG102" s="946" t="s">
        <v>484</v>
      </c>
      <c r="DH102" s="947"/>
      <c r="DI102" s="947"/>
      <c r="DJ102" s="947"/>
      <c r="DK102" s="948"/>
      <c r="DL102" s="946" t="s">
        <v>484</v>
      </c>
      <c r="DM102" s="947"/>
      <c r="DN102" s="947"/>
      <c r="DO102" s="947"/>
      <c r="DP102" s="948"/>
      <c r="DQ102" s="946" t="s">
        <v>484</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286</v>
      </c>
      <c r="AG109" s="888"/>
      <c r="AH109" s="888"/>
      <c r="AI109" s="888"/>
      <c r="AJ109" s="889"/>
      <c r="AK109" s="890" t="s">
        <v>285</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286</v>
      </c>
      <c r="BW109" s="888"/>
      <c r="BX109" s="888"/>
      <c r="BY109" s="888"/>
      <c r="BZ109" s="889"/>
      <c r="CA109" s="890" t="s">
        <v>285</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286</v>
      </c>
      <c r="DM109" s="888"/>
      <c r="DN109" s="888"/>
      <c r="DO109" s="888"/>
      <c r="DP109" s="889"/>
      <c r="DQ109" s="890" t="s">
        <v>285</v>
      </c>
      <c r="DR109" s="888"/>
      <c r="DS109" s="888"/>
      <c r="DT109" s="888"/>
      <c r="DU109" s="889"/>
      <c r="DV109" s="890" t="s">
        <v>410</v>
      </c>
      <c r="DW109" s="888"/>
      <c r="DX109" s="888"/>
      <c r="DY109" s="888"/>
      <c r="DZ109" s="919"/>
    </row>
    <row r="110" spans="1:131" s="197" customFormat="1" ht="26.25" customHeight="1" x14ac:dyDescent="0.15">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6333234</v>
      </c>
      <c r="AB110" s="873"/>
      <c r="AC110" s="873"/>
      <c r="AD110" s="873"/>
      <c r="AE110" s="874"/>
      <c r="AF110" s="875">
        <v>6130855</v>
      </c>
      <c r="AG110" s="873"/>
      <c r="AH110" s="873"/>
      <c r="AI110" s="873"/>
      <c r="AJ110" s="874"/>
      <c r="AK110" s="875">
        <v>5940252</v>
      </c>
      <c r="AL110" s="873"/>
      <c r="AM110" s="873"/>
      <c r="AN110" s="873"/>
      <c r="AO110" s="874"/>
      <c r="AP110" s="876">
        <v>37.9</v>
      </c>
      <c r="AQ110" s="877"/>
      <c r="AR110" s="877"/>
      <c r="AS110" s="877"/>
      <c r="AT110" s="878"/>
      <c r="AU110" s="920" t="s">
        <v>60</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44931147</v>
      </c>
      <c r="BR110" s="800"/>
      <c r="BS110" s="800"/>
      <c r="BT110" s="800"/>
      <c r="BU110" s="800"/>
      <c r="BV110" s="800">
        <v>42874898</v>
      </c>
      <c r="BW110" s="800"/>
      <c r="BX110" s="800"/>
      <c r="BY110" s="800"/>
      <c r="BZ110" s="800"/>
      <c r="CA110" s="800">
        <v>40903001</v>
      </c>
      <c r="CB110" s="800"/>
      <c r="CC110" s="800"/>
      <c r="CD110" s="800"/>
      <c r="CE110" s="800"/>
      <c r="CF110" s="861">
        <v>260.89999999999998</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1536324</v>
      </c>
      <c r="BR111" s="771"/>
      <c r="BS111" s="771"/>
      <c r="BT111" s="771"/>
      <c r="BU111" s="771"/>
      <c r="BV111" s="771">
        <v>1367717</v>
      </c>
      <c r="BW111" s="771"/>
      <c r="BX111" s="771"/>
      <c r="BY111" s="771"/>
      <c r="BZ111" s="771"/>
      <c r="CA111" s="771">
        <v>1260744</v>
      </c>
      <c r="CB111" s="771"/>
      <c r="CC111" s="771"/>
      <c r="CD111" s="771"/>
      <c r="CE111" s="771"/>
      <c r="CF111" s="848">
        <v>8</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13068985</v>
      </c>
      <c r="BR112" s="771"/>
      <c r="BS112" s="771"/>
      <c r="BT112" s="771"/>
      <c r="BU112" s="771"/>
      <c r="BV112" s="771">
        <v>12595438</v>
      </c>
      <c r="BW112" s="771"/>
      <c r="BX112" s="771"/>
      <c r="BY112" s="771"/>
      <c r="BZ112" s="771"/>
      <c r="CA112" s="771">
        <v>12324036</v>
      </c>
      <c r="CB112" s="771"/>
      <c r="CC112" s="771"/>
      <c r="CD112" s="771"/>
      <c r="CE112" s="771"/>
      <c r="CF112" s="848">
        <v>78.599999999999994</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1247577</v>
      </c>
      <c r="AB113" s="909"/>
      <c r="AC113" s="909"/>
      <c r="AD113" s="909"/>
      <c r="AE113" s="910"/>
      <c r="AF113" s="911">
        <v>944197</v>
      </c>
      <c r="AG113" s="909"/>
      <c r="AH113" s="909"/>
      <c r="AI113" s="909"/>
      <c r="AJ113" s="910"/>
      <c r="AK113" s="911">
        <v>959917</v>
      </c>
      <c r="AL113" s="909"/>
      <c r="AM113" s="909"/>
      <c r="AN113" s="909"/>
      <c r="AO113" s="910"/>
      <c r="AP113" s="912">
        <v>6.1</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62549</v>
      </c>
      <c r="BR113" s="771"/>
      <c r="BS113" s="771"/>
      <c r="BT113" s="771"/>
      <c r="BU113" s="771"/>
      <c r="BV113" s="771">
        <v>56620</v>
      </c>
      <c r="BW113" s="771"/>
      <c r="BX113" s="771"/>
      <c r="BY113" s="771"/>
      <c r="BZ113" s="771"/>
      <c r="CA113" s="771">
        <v>50721</v>
      </c>
      <c r="CB113" s="771"/>
      <c r="CC113" s="771"/>
      <c r="CD113" s="771"/>
      <c r="CE113" s="771"/>
      <c r="CF113" s="848">
        <v>0.3</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170996</v>
      </c>
      <c r="DH113" s="784"/>
      <c r="DI113" s="784"/>
      <c r="DJ113" s="784"/>
      <c r="DK113" s="785"/>
      <c r="DL113" s="786">
        <v>187343</v>
      </c>
      <c r="DM113" s="784"/>
      <c r="DN113" s="784"/>
      <c r="DO113" s="784"/>
      <c r="DP113" s="785"/>
      <c r="DQ113" s="786">
        <v>137011</v>
      </c>
      <c r="DR113" s="784"/>
      <c r="DS113" s="784"/>
      <c r="DT113" s="784"/>
      <c r="DU113" s="785"/>
      <c r="DV113" s="754">
        <v>0.9</v>
      </c>
      <c r="DW113" s="755"/>
      <c r="DX113" s="755"/>
      <c r="DY113" s="755"/>
      <c r="DZ113" s="756"/>
    </row>
    <row r="114" spans="1:130" s="197" customFormat="1" ht="26.25" customHeight="1" x14ac:dyDescent="0.15">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8854</v>
      </c>
      <c r="AB114" s="784"/>
      <c r="AC114" s="784"/>
      <c r="AD114" s="784"/>
      <c r="AE114" s="785"/>
      <c r="AF114" s="786">
        <v>8577</v>
      </c>
      <c r="AG114" s="784"/>
      <c r="AH114" s="784"/>
      <c r="AI114" s="784"/>
      <c r="AJ114" s="785"/>
      <c r="AK114" s="786">
        <v>8599</v>
      </c>
      <c r="AL114" s="784"/>
      <c r="AM114" s="784"/>
      <c r="AN114" s="784"/>
      <c r="AO114" s="785"/>
      <c r="AP114" s="754">
        <v>0.1</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4790440</v>
      </c>
      <c r="BR114" s="771"/>
      <c r="BS114" s="771"/>
      <c r="BT114" s="771"/>
      <c r="BU114" s="771"/>
      <c r="BV114" s="771">
        <v>5372428</v>
      </c>
      <c r="BW114" s="771"/>
      <c r="BX114" s="771"/>
      <c r="BY114" s="771"/>
      <c r="BZ114" s="771"/>
      <c r="CA114" s="771">
        <v>4869597</v>
      </c>
      <c r="CB114" s="771"/>
      <c r="CC114" s="771"/>
      <c r="CD114" s="771"/>
      <c r="CE114" s="771"/>
      <c r="CF114" s="848">
        <v>31.1</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191789</v>
      </c>
      <c r="AB115" s="909"/>
      <c r="AC115" s="909"/>
      <c r="AD115" s="909"/>
      <c r="AE115" s="910"/>
      <c r="AF115" s="911">
        <v>197845</v>
      </c>
      <c r="AG115" s="909"/>
      <c r="AH115" s="909"/>
      <c r="AI115" s="909"/>
      <c r="AJ115" s="910"/>
      <c r="AK115" s="911">
        <v>186575</v>
      </c>
      <c r="AL115" s="909"/>
      <c r="AM115" s="909"/>
      <c r="AN115" s="909"/>
      <c r="AO115" s="910"/>
      <c r="AP115" s="912">
        <v>1.2</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v>238376</v>
      </c>
      <c r="BR115" s="771"/>
      <c r="BS115" s="771"/>
      <c r="BT115" s="771"/>
      <c r="BU115" s="771"/>
      <c r="BV115" s="771">
        <v>6569</v>
      </c>
      <c r="BW115" s="771"/>
      <c r="BX115" s="771"/>
      <c r="BY115" s="771"/>
      <c r="BZ115" s="771"/>
      <c r="CA115" s="771">
        <v>2582</v>
      </c>
      <c r="CB115" s="771"/>
      <c r="CC115" s="771"/>
      <c r="CD115" s="771"/>
      <c r="CE115" s="771"/>
      <c r="CF115" s="848">
        <v>0</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934</v>
      </c>
      <c r="AB116" s="784"/>
      <c r="AC116" s="784"/>
      <c r="AD116" s="784"/>
      <c r="AE116" s="785"/>
      <c r="AF116" s="786">
        <v>651</v>
      </c>
      <c r="AG116" s="784"/>
      <c r="AH116" s="784"/>
      <c r="AI116" s="784"/>
      <c r="AJ116" s="785"/>
      <c r="AK116" s="786">
        <v>567</v>
      </c>
      <c r="AL116" s="784"/>
      <c r="AM116" s="784"/>
      <c r="AN116" s="784"/>
      <c r="AO116" s="785"/>
      <c r="AP116" s="754">
        <v>0</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128713</v>
      </c>
      <c r="DH116" s="784"/>
      <c r="DI116" s="784"/>
      <c r="DJ116" s="784"/>
      <c r="DK116" s="785"/>
      <c r="DL116" s="786">
        <v>52039</v>
      </c>
      <c r="DM116" s="784"/>
      <c r="DN116" s="784"/>
      <c r="DO116" s="784"/>
      <c r="DP116" s="785"/>
      <c r="DQ116" s="786">
        <v>50530</v>
      </c>
      <c r="DR116" s="784"/>
      <c r="DS116" s="784"/>
      <c r="DT116" s="784"/>
      <c r="DU116" s="785"/>
      <c r="DV116" s="754">
        <v>0.3</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7782388</v>
      </c>
      <c r="AB117" s="895"/>
      <c r="AC117" s="895"/>
      <c r="AD117" s="895"/>
      <c r="AE117" s="896"/>
      <c r="AF117" s="898">
        <v>7282125</v>
      </c>
      <c r="AG117" s="895"/>
      <c r="AH117" s="895"/>
      <c r="AI117" s="895"/>
      <c r="AJ117" s="896"/>
      <c r="AK117" s="898">
        <v>7095910</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286</v>
      </c>
      <c r="AG118" s="888"/>
      <c r="AH118" s="888"/>
      <c r="AI118" s="888"/>
      <c r="AJ118" s="889"/>
      <c r="AK118" s="890" t="s">
        <v>285</v>
      </c>
      <c r="AL118" s="888"/>
      <c r="AM118" s="888"/>
      <c r="AN118" s="888"/>
      <c r="AO118" s="889"/>
      <c r="AP118" s="891" t="s">
        <v>410</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438</v>
      </c>
      <c r="BP118" s="838"/>
      <c r="BQ118" s="857">
        <v>64627821</v>
      </c>
      <c r="BR118" s="858"/>
      <c r="BS118" s="858"/>
      <c r="BT118" s="858"/>
      <c r="BU118" s="858"/>
      <c r="BV118" s="858">
        <v>62273670</v>
      </c>
      <c r="BW118" s="858"/>
      <c r="BX118" s="858"/>
      <c r="BY118" s="858"/>
      <c r="BZ118" s="858"/>
      <c r="CA118" s="858">
        <v>59410681</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2664128</v>
      </c>
      <c r="BR119" s="800"/>
      <c r="BS119" s="800"/>
      <c r="BT119" s="800"/>
      <c r="BU119" s="800"/>
      <c r="BV119" s="800">
        <v>3941123</v>
      </c>
      <c r="BW119" s="800"/>
      <c r="BX119" s="800"/>
      <c r="BY119" s="800"/>
      <c r="BZ119" s="800"/>
      <c r="CA119" s="800">
        <v>3784851</v>
      </c>
      <c r="CB119" s="800"/>
      <c r="CC119" s="800"/>
      <c r="CD119" s="800"/>
      <c r="CE119" s="800"/>
      <c r="CF119" s="861">
        <v>24.1</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1236615</v>
      </c>
      <c r="DH119" s="717"/>
      <c r="DI119" s="717"/>
      <c r="DJ119" s="717"/>
      <c r="DK119" s="718"/>
      <c r="DL119" s="719">
        <v>1128335</v>
      </c>
      <c r="DM119" s="717"/>
      <c r="DN119" s="717"/>
      <c r="DO119" s="717"/>
      <c r="DP119" s="718"/>
      <c r="DQ119" s="719">
        <v>1073203</v>
      </c>
      <c r="DR119" s="717"/>
      <c r="DS119" s="717"/>
      <c r="DT119" s="717"/>
      <c r="DU119" s="718"/>
      <c r="DV119" s="807">
        <v>6.8</v>
      </c>
      <c r="DW119" s="808"/>
      <c r="DX119" s="808"/>
      <c r="DY119" s="808"/>
      <c r="DZ119" s="809"/>
    </row>
    <row r="120" spans="1:130" s="197" customFormat="1" ht="26.25" customHeight="1" x14ac:dyDescent="0.15">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v>998090</v>
      </c>
      <c r="BR120" s="771"/>
      <c r="BS120" s="771"/>
      <c r="BT120" s="771"/>
      <c r="BU120" s="771"/>
      <c r="BV120" s="771">
        <v>849279</v>
      </c>
      <c r="BW120" s="771"/>
      <c r="BX120" s="771"/>
      <c r="BY120" s="771"/>
      <c r="BZ120" s="771"/>
      <c r="CA120" s="771">
        <v>660735</v>
      </c>
      <c r="CB120" s="771"/>
      <c r="CC120" s="771"/>
      <c r="CD120" s="771"/>
      <c r="CE120" s="771"/>
      <c r="CF120" s="848">
        <v>4.2</v>
      </c>
      <c r="CG120" s="849"/>
      <c r="CH120" s="849"/>
      <c r="CI120" s="849"/>
      <c r="CJ120" s="849"/>
      <c r="CK120" s="850" t="s">
        <v>444</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5308419</v>
      </c>
      <c r="DH120" s="800"/>
      <c r="DI120" s="800"/>
      <c r="DJ120" s="800"/>
      <c r="DK120" s="800"/>
      <c r="DL120" s="800">
        <v>5176985</v>
      </c>
      <c r="DM120" s="800"/>
      <c r="DN120" s="800"/>
      <c r="DO120" s="800"/>
      <c r="DP120" s="800"/>
      <c r="DQ120" s="800">
        <v>5194446</v>
      </c>
      <c r="DR120" s="800"/>
      <c r="DS120" s="800"/>
      <c r="DT120" s="800"/>
      <c r="DU120" s="800"/>
      <c r="DV120" s="801">
        <v>33.1</v>
      </c>
      <c r="DW120" s="801"/>
      <c r="DX120" s="801"/>
      <c r="DY120" s="801"/>
      <c r="DZ120" s="802"/>
    </row>
    <row r="121" spans="1:130" s="197" customFormat="1" ht="26.25" customHeight="1" x14ac:dyDescent="0.15">
      <c r="A121" s="865"/>
      <c r="B121" s="866"/>
      <c r="C121" s="842" t="s">
        <v>445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446</v>
      </c>
      <c r="BA121" s="846"/>
      <c r="BB121" s="846"/>
      <c r="BC121" s="846"/>
      <c r="BD121" s="846"/>
      <c r="BE121" s="846"/>
      <c r="BF121" s="846"/>
      <c r="BG121" s="846"/>
      <c r="BH121" s="846"/>
      <c r="BI121" s="846"/>
      <c r="BJ121" s="846"/>
      <c r="BK121" s="846"/>
      <c r="BL121" s="846"/>
      <c r="BM121" s="846"/>
      <c r="BN121" s="846"/>
      <c r="BO121" s="846"/>
      <c r="BP121" s="847"/>
      <c r="BQ121" s="857">
        <v>34897866</v>
      </c>
      <c r="BR121" s="858"/>
      <c r="BS121" s="858"/>
      <c r="BT121" s="858"/>
      <c r="BU121" s="858"/>
      <c r="BV121" s="858">
        <v>35854100</v>
      </c>
      <c r="BW121" s="858"/>
      <c r="BX121" s="858"/>
      <c r="BY121" s="858"/>
      <c r="BZ121" s="858"/>
      <c r="CA121" s="858">
        <v>34622351</v>
      </c>
      <c r="CB121" s="858"/>
      <c r="CC121" s="858"/>
      <c r="CD121" s="858"/>
      <c r="CE121" s="858"/>
      <c r="CF121" s="859">
        <v>220.9</v>
      </c>
      <c r="CG121" s="860"/>
      <c r="CH121" s="860"/>
      <c r="CI121" s="860"/>
      <c r="CJ121" s="860"/>
      <c r="CK121" s="851"/>
      <c r="CL121" s="812"/>
      <c r="CM121" s="812"/>
      <c r="CN121" s="812"/>
      <c r="CO121" s="813"/>
      <c r="CP121" s="828" t="s">
        <v>390</v>
      </c>
      <c r="CQ121" s="829"/>
      <c r="CR121" s="829"/>
      <c r="CS121" s="829"/>
      <c r="CT121" s="829"/>
      <c r="CU121" s="829"/>
      <c r="CV121" s="829"/>
      <c r="CW121" s="829"/>
      <c r="CX121" s="829"/>
      <c r="CY121" s="829"/>
      <c r="CZ121" s="829"/>
      <c r="DA121" s="829"/>
      <c r="DB121" s="829"/>
      <c r="DC121" s="829"/>
      <c r="DD121" s="829"/>
      <c r="DE121" s="829"/>
      <c r="DF121" s="830"/>
      <c r="DG121" s="770">
        <v>3729550</v>
      </c>
      <c r="DH121" s="771"/>
      <c r="DI121" s="771"/>
      <c r="DJ121" s="771"/>
      <c r="DK121" s="771"/>
      <c r="DL121" s="771">
        <v>3580636</v>
      </c>
      <c r="DM121" s="771"/>
      <c r="DN121" s="771"/>
      <c r="DO121" s="771"/>
      <c r="DP121" s="771"/>
      <c r="DQ121" s="771">
        <v>3433481</v>
      </c>
      <c r="DR121" s="771"/>
      <c r="DS121" s="771"/>
      <c r="DT121" s="771"/>
      <c r="DU121" s="771"/>
      <c r="DV121" s="823">
        <v>21.9</v>
      </c>
      <c r="DW121" s="823"/>
      <c r="DX121" s="823"/>
      <c r="DY121" s="823"/>
      <c r="DZ121" s="824"/>
    </row>
    <row r="122" spans="1:130" s="197" customFormat="1" ht="26.25" customHeight="1" x14ac:dyDescent="0.15">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447</v>
      </c>
      <c r="BP122" s="838"/>
      <c r="BQ122" s="839">
        <v>38560084</v>
      </c>
      <c r="BR122" s="840"/>
      <c r="BS122" s="840"/>
      <c r="BT122" s="840"/>
      <c r="BU122" s="840"/>
      <c r="BV122" s="840">
        <v>40644502</v>
      </c>
      <c r="BW122" s="840"/>
      <c r="BX122" s="840"/>
      <c r="BY122" s="840"/>
      <c r="BZ122" s="840"/>
      <c r="CA122" s="840">
        <v>39067937</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1698102</v>
      </c>
      <c r="DH122" s="771"/>
      <c r="DI122" s="771"/>
      <c r="DJ122" s="771"/>
      <c r="DK122" s="771"/>
      <c r="DL122" s="771">
        <v>1596518</v>
      </c>
      <c r="DM122" s="771"/>
      <c r="DN122" s="771"/>
      <c r="DO122" s="771"/>
      <c r="DP122" s="771"/>
      <c r="DQ122" s="771">
        <v>1527957</v>
      </c>
      <c r="DR122" s="771"/>
      <c r="DS122" s="771"/>
      <c r="DT122" s="771"/>
      <c r="DU122" s="771"/>
      <c r="DV122" s="823">
        <v>9.6999999999999993</v>
      </c>
      <c r="DW122" s="823"/>
      <c r="DX122" s="823"/>
      <c r="DY122" s="823"/>
      <c r="DZ122" s="824"/>
    </row>
    <row r="123" spans="1:130" s="197" customFormat="1" ht="26.25" customHeight="1" thickBot="1" x14ac:dyDescent="0.2">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41641</v>
      </c>
      <c r="AB123" s="784"/>
      <c r="AC123" s="784"/>
      <c r="AD123" s="784"/>
      <c r="AE123" s="785"/>
      <c r="AF123" s="786">
        <v>40937</v>
      </c>
      <c r="AG123" s="784"/>
      <c r="AH123" s="784"/>
      <c r="AI123" s="784"/>
      <c r="AJ123" s="785"/>
      <c r="AK123" s="786">
        <v>30569</v>
      </c>
      <c r="AL123" s="784"/>
      <c r="AM123" s="784"/>
      <c r="AN123" s="784"/>
      <c r="AO123" s="785"/>
      <c r="AP123" s="754">
        <v>0.2</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163.30000000000001</v>
      </c>
      <c r="BR123" s="832"/>
      <c r="BS123" s="832"/>
      <c r="BT123" s="832"/>
      <c r="BU123" s="832"/>
      <c r="BV123" s="832">
        <v>134.9</v>
      </c>
      <c r="BW123" s="832"/>
      <c r="BX123" s="832"/>
      <c r="BY123" s="832"/>
      <c r="BZ123" s="832"/>
      <c r="CA123" s="832">
        <v>129.69999999999999</v>
      </c>
      <c r="CB123" s="832"/>
      <c r="CC123" s="832"/>
      <c r="CD123" s="832"/>
      <c r="CE123" s="832"/>
      <c r="CF123" s="730"/>
      <c r="CG123" s="731"/>
      <c r="CH123" s="731"/>
      <c r="CI123" s="731"/>
      <c r="CJ123" s="833"/>
      <c r="CK123" s="851"/>
      <c r="CL123" s="812"/>
      <c r="CM123" s="812"/>
      <c r="CN123" s="812"/>
      <c r="CO123" s="813"/>
      <c r="CP123" s="828" t="s">
        <v>392</v>
      </c>
      <c r="CQ123" s="829"/>
      <c r="CR123" s="829"/>
      <c r="CS123" s="829"/>
      <c r="CT123" s="829"/>
      <c r="CU123" s="829"/>
      <c r="CV123" s="829"/>
      <c r="CW123" s="829"/>
      <c r="CX123" s="829"/>
      <c r="CY123" s="829"/>
      <c r="CZ123" s="829"/>
      <c r="DA123" s="829"/>
      <c r="DB123" s="829"/>
      <c r="DC123" s="829"/>
      <c r="DD123" s="829"/>
      <c r="DE123" s="829"/>
      <c r="DF123" s="830"/>
      <c r="DG123" s="783">
        <v>1662686</v>
      </c>
      <c r="DH123" s="784"/>
      <c r="DI123" s="784"/>
      <c r="DJ123" s="784"/>
      <c r="DK123" s="785"/>
      <c r="DL123" s="786">
        <v>1559768</v>
      </c>
      <c r="DM123" s="784"/>
      <c r="DN123" s="784"/>
      <c r="DO123" s="784"/>
      <c r="DP123" s="785"/>
      <c r="DQ123" s="786">
        <v>1510716</v>
      </c>
      <c r="DR123" s="784"/>
      <c r="DS123" s="784"/>
      <c r="DT123" s="784"/>
      <c r="DU123" s="785"/>
      <c r="DV123" s="754">
        <v>9.6</v>
      </c>
      <c r="DW123" s="755"/>
      <c r="DX123" s="755"/>
      <c r="DY123" s="755"/>
      <c r="DZ123" s="756"/>
    </row>
    <row r="124" spans="1:130" s="197" customFormat="1" ht="26.25" customHeight="1" x14ac:dyDescent="0.15">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v>75190</v>
      </c>
      <c r="AB124" s="784"/>
      <c r="AC124" s="784"/>
      <c r="AD124" s="784"/>
      <c r="AE124" s="785"/>
      <c r="AF124" s="786">
        <v>72717</v>
      </c>
      <c r="AG124" s="784"/>
      <c r="AH124" s="784"/>
      <c r="AI124" s="784"/>
      <c r="AJ124" s="785"/>
      <c r="AK124" s="786">
        <v>84230</v>
      </c>
      <c r="AL124" s="784"/>
      <c r="AM124" s="784"/>
      <c r="AN124" s="784"/>
      <c r="AO124" s="785"/>
      <c r="AP124" s="754">
        <v>0.5</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v>670228</v>
      </c>
      <c r="DH124" s="717"/>
      <c r="DI124" s="717"/>
      <c r="DJ124" s="717"/>
      <c r="DK124" s="718"/>
      <c r="DL124" s="719">
        <v>681531</v>
      </c>
      <c r="DM124" s="717"/>
      <c r="DN124" s="717"/>
      <c r="DO124" s="717"/>
      <c r="DP124" s="718"/>
      <c r="DQ124" s="719">
        <v>657436</v>
      </c>
      <c r="DR124" s="717"/>
      <c r="DS124" s="717"/>
      <c r="DT124" s="717"/>
      <c r="DU124" s="718"/>
      <c r="DV124" s="807">
        <v>4.2</v>
      </c>
      <c r="DW124" s="808"/>
      <c r="DX124" s="808"/>
      <c r="DY124" s="808"/>
      <c r="DZ124" s="809"/>
    </row>
    <row r="125" spans="1:130" s="197" customFormat="1" ht="26.25" customHeight="1" thickBot="1" x14ac:dyDescent="0.2">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v>232530</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74958</v>
      </c>
      <c r="AB127" s="784"/>
      <c r="AC127" s="784"/>
      <c r="AD127" s="784"/>
      <c r="AE127" s="785"/>
      <c r="AF127" s="786">
        <v>84191</v>
      </c>
      <c r="AG127" s="784"/>
      <c r="AH127" s="784"/>
      <c r="AI127" s="784"/>
      <c r="AJ127" s="785"/>
      <c r="AK127" s="786">
        <v>71776</v>
      </c>
      <c r="AL127" s="784"/>
      <c r="AM127" s="784"/>
      <c r="AN127" s="784"/>
      <c r="AO127" s="785"/>
      <c r="AP127" s="754">
        <v>0.5</v>
      </c>
      <c r="AQ127" s="755"/>
      <c r="AR127" s="755"/>
      <c r="AS127" s="755"/>
      <c r="AT127" s="756"/>
      <c r="AU127" s="233"/>
      <c r="AV127" s="233"/>
      <c r="AW127" s="233"/>
      <c r="AX127" s="757" t="s">
        <v>458</v>
      </c>
      <c r="AY127" s="758"/>
      <c r="AZ127" s="758"/>
      <c r="BA127" s="758"/>
      <c r="BB127" s="758"/>
      <c r="BC127" s="758"/>
      <c r="BD127" s="758"/>
      <c r="BE127" s="759"/>
      <c r="BF127" s="760" t="s">
        <v>112</v>
      </c>
      <c r="BG127" s="761"/>
      <c r="BH127" s="761"/>
      <c r="BI127" s="761"/>
      <c r="BJ127" s="761"/>
      <c r="BK127" s="761"/>
      <c r="BL127" s="762"/>
      <c r="BM127" s="760">
        <v>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v>5846</v>
      </c>
      <c r="DH127" s="820"/>
      <c r="DI127" s="820"/>
      <c r="DJ127" s="820"/>
      <c r="DK127" s="820"/>
      <c r="DL127" s="820">
        <v>6569</v>
      </c>
      <c r="DM127" s="820"/>
      <c r="DN127" s="820"/>
      <c r="DO127" s="820"/>
      <c r="DP127" s="820"/>
      <c r="DQ127" s="820">
        <v>2582</v>
      </c>
      <c r="DR127" s="820"/>
      <c r="DS127" s="820"/>
      <c r="DT127" s="820"/>
      <c r="DU127" s="820"/>
      <c r="DV127" s="821">
        <v>0</v>
      </c>
      <c r="DW127" s="821"/>
      <c r="DX127" s="821"/>
      <c r="DY127" s="821"/>
      <c r="DZ127" s="822"/>
    </row>
    <row r="128" spans="1:130" s="197" customFormat="1" ht="26.25" customHeight="1" x14ac:dyDescent="0.15">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126829</v>
      </c>
      <c r="AB128" s="724"/>
      <c r="AC128" s="724"/>
      <c r="AD128" s="724"/>
      <c r="AE128" s="725"/>
      <c r="AF128" s="726">
        <v>118878</v>
      </c>
      <c r="AG128" s="724"/>
      <c r="AH128" s="724"/>
      <c r="AI128" s="724"/>
      <c r="AJ128" s="725"/>
      <c r="AK128" s="726">
        <v>110627</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112</v>
      </c>
      <c r="BG128" s="791"/>
      <c r="BH128" s="791"/>
      <c r="BI128" s="791"/>
      <c r="BJ128" s="791"/>
      <c r="BK128" s="791"/>
      <c r="BL128" s="792"/>
      <c r="BM128" s="790">
        <v>17.5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20336840</v>
      </c>
      <c r="AB129" s="784"/>
      <c r="AC129" s="784"/>
      <c r="AD129" s="784"/>
      <c r="AE129" s="785"/>
      <c r="AF129" s="786">
        <v>20299588</v>
      </c>
      <c r="AG129" s="784"/>
      <c r="AH129" s="784"/>
      <c r="AI129" s="784"/>
      <c r="AJ129" s="785"/>
      <c r="AK129" s="786">
        <v>20039183</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18.399999999999999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4380843</v>
      </c>
      <c r="AB130" s="784"/>
      <c r="AC130" s="784"/>
      <c r="AD130" s="784"/>
      <c r="AE130" s="785"/>
      <c r="AF130" s="786">
        <v>4273631</v>
      </c>
      <c r="AG130" s="784"/>
      <c r="AH130" s="784"/>
      <c r="AI130" s="784"/>
      <c r="AJ130" s="785"/>
      <c r="AK130" s="786">
        <v>4362439</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129.69999999999999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15955997</v>
      </c>
      <c r="AB131" s="717"/>
      <c r="AC131" s="717"/>
      <c r="AD131" s="717"/>
      <c r="AE131" s="718"/>
      <c r="AF131" s="719">
        <v>16025957</v>
      </c>
      <c r="AG131" s="717"/>
      <c r="AH131" s="717"/>
      <c r="AI131" s="717"/>
      <c r="AJ131" s="718"/>
      <c r="AK131" s="719">
        <v>15676744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20.523418249999999</v>
      </c>
      <c r="AB132" s="740"/>
      <c r="AC132" s="740"/>
      <c r="AD132" s="740"/>
      <c r="AE132" s="741"/>
      <c r="AF132" s="742">
        <v>18.030848330000001</v>
      </c>
      <c r="AG132" s="740"/>
      <c r="AH132" s="740"/>
      <c r="AI132" s="740"/>
      <c r="AJ132" s="741"/>
      <c r="AK132" s="742">
        <v>16.730795629999999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19.7</v>
      </c>
      <c r="AB133" s="749"/>
      <c r="AC133" s="749"/>
      <c r="AD133" s="749"/>
      <c r="AE133" s="750"/>
      <c r="AF133" s="748">
        <v>19.2</v>
      </c>
      <c r="AG133" s="749"/>
      <c r="AH133" s="749"/>
      <c r="AI133" s="749"/>
      <c r="AJ133" s="750"/>
      <c r="AK133" s="748">
        <v>18.399999999999999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election sqref="A1:XFD1"/>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sqref="A1:XFD1"/>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20" t="s">
        <v>474</v>
      </c>
      <c r="L7" s="254"/>
      <c r="M7" s="255" t="s">
        <v>475</v>
      </c>
      <c r="N7" s="256"/>
    </row>
    <row r="8" spans="1:16" x14ac:dyDescent="0.15">
      <c r="A8" s="248"/>
      <c r="B8" s="244"/>
      <c r="C8" s="244"/>
      <c r="D8" s="244"/>
      <c r="E8" s="244"/>
      <c r="F8" s="244"/>
      <c r="G8" s="257"/>
      <c r="H8" s="258"/>
      <c r="I8" s="258"/>
      <c r="J8" s="259"/>
      <c r="K8" s="1121"/>
      <c r="L8" s="260" t="s">
        <v>476</v>
      </c>
      <c r="M8" s="261" t="s">
        <v>477</v>
      </c>
      <c r="N8" s="262" t="s">
        <v>478</v>
      </c>
    </row>
    <row r="9" spans="1:16" x14ac:dyDescent="0.15">
      <c r="A9" s="248"/>
      <c r="B9" s="244"/>
      <c r="C9" s="244"/>
      <c r="D9" s="244"/>
      <c r="E9" s="244"/>
      <c r="F9" s="244"/>
      <c r="G9" s="1134" t="s">
        <v>479</v>
      </c>
      <c r="H9" s="1135"/>
      <c r="I9" s="1135"/>
      <c r="J9" s="1136"/>
      <c r="K9" s="263">
        <v>4118765</v>
      </c>
      <c r="L9" s="264">
        <v>107604</v>
      </c>
      <c r="M9" s="265">
        <v>84248</v>
      </c>
      <c r="N9" s="266">
        <v>27.7</v>
      </c>
    </row>
    <row r="10" spans="1:16" x14ac:dyDescent="0.15">
      <c r="A10" s="248"/>
      <c r="B10" s="244"/>
      <c r="C10" s="244"/>
      <c r="D10" s="244"/>
      <c r="E10" s="244"/>
      <c r="F10" s="244"/>
      <c r="G10" s="1134" t="s">
        <v>480</v>
      </c>
      <c r="H10" s="1135"/>
      <c r="I10" s="1135"/>
      <c r="J10" s="1136"/>
      <c r="K10" s="267">
        <v>185635</v>
      </c>
      <c r="L10" s="268">
        <v>4850</v>
      </c>
      <c r="M10" s="269">
        <v>7169</v>
      </c>
      <c r="N10" s="270">
        <v>-32.299999999999997</v>
      </c>
    </row>
    <row r="11" spans="1:16" ht="13.5" customHeight="1" x14ac:dyDescent="0.15">
      <c r="A11" s="248"/>
      <c r="B11" s="244"/>
      <c r="C11" s="244"/>
      <c r="D11" s="244"/>
      <c r="E11" s="244"/>
      <c r="F11" s="244"/>
      <c r="G11" s="1134" t="s">
        <v>481</v>
      </c>
      <c r="H11" s="1135"/>
      <c r="I11" s="1135"/>
      <c r="J11" s="1136"/>
      <c r="K11" s="267">
        <v>752569</v>
      </c>
      <c r="L11" s="268">
        <v>19661</v>
      </c>
      <c r="M11" s="269">
        <v>9152</v>
      </c>
      <c r="N11" s="270">
        <v>114.8</v>
      </c>
    </row>
    <row r="12" spans="1:16" ht="13.5" customHeight="1" x14ac:dyDescent="0.15">
      <c r="A12" s="248"/>
      <c r="B12" s="244"/>
      <c r="C12" s="244"/>
      <c r="D12" s="244"/>
      <c r="E12" s="244"/>
      <c r="F12" s="244"/>
      <c r="G12" s="1134" t="s">
        <v>482</v>
      </c>
      <c r="H12" s="1135"/>
      <c r="I12" s="1135"/>
      <c r="J12" s="1136"/>
      <c r="K12" s="267">
        <v>5284</v>
      </c>
      <c r="L12" s="268">
        <v>138</v>
      </c>
      <c r="M12" s="269">
        <v>893</v>
      </c>
      <c r="N12" s="270">
        <v>-84.5</v>
      </c>
    </row>
    <row r="13" spans="1:16" ht="13.5" customHeight="1" x14ac:dyDescent="0.15">
      <c r="A13" s="248"/>
      <c r="B13" s="244"/>
      <c r="C13" s="244"/>
      <c r="D13" s="244"/>
      <c r="E13" s="244"/>
      <c r="F13" s="244"/>
      <c r="G13" s="1134" t="s">
        <v>483</v>
      </c>
      <c r="H13" s="1135"/>
      <c r="I13" s="1135"/>
      <c r="J13" s="1136"/>
      <c r="K13" s="267" t="s">
        <v>484</v>
      </c>
      <c r="L13" s="268" t="s">
        <v>484</v>
      </c>
      <c r="M13" s="269">
        <v>3</v>
      </c>
      <c r="N13" s="270" t="s">
        <v>484</v>
      </c>
    </row>
    <row r="14" spans="1:16" ht="13.5" customHeight="1" x14ac:dyDescent="0.15">
      <c r="A14" s="248"/>
      <c r="B14" s="244"/>
      <c r="C14" s="244"/>
      <c r="D14" s="244"/>
      <c r="E14" s="244"/>
      <c r="F14" s="244"/>
      <c r="G14" s="1134" t="s">
        <v>485</v>
      </c>
      <c r="H14" s="1135"/>
      <c r="I14" s="1135"/>
      <c r="J14" s="1136"/>
      <c r="K14" s="267">
        <v>123279</v>
      </c>
      <c r="L14" s="268">
        <v>3221</v>
      </c>
      <c r="M14" s="269">
        <v>3652</v>
      </c>
      <c r="N14" s="270">
        <v>-11.8</v>
      </c>
    </row>
    <row r="15" spans="1:16" ht="13.5" customHeight="1" x14ac:dyDescent="0.15">
      <c r="A15" s="248"/>
      <c r="B15" s="244"/>
      <c r="C15" s="244"/>
      <c r="D15" s="244"/>
      <c r="E15" s="244"/>
      <c r="F15" s="244"/>
      <c r="G15" s="1134" t="s">
        <v>486</v>
      </c>
      <c r="H15" s="1135"/>
      <c r="I15" s="1135"/>
      <c r="J15" s="1136"/>
      <c r="K15" s="267">
        <v>74069</v>
      </c>
      <c r="L15" s="268">
        <v>1935</v>
      </c>
      <c r="M15" s="269">
        <v>2134</v>
      </c>
      <c r="N15" s="270">
        <v>-9.3000000000000007</v>
      </c>
    </row>
    <row r="16" spans="1:16" x14ac:dyDescent="0.15">
      <c r="A16" s="248"/>
      <c r="B16" s="244"/>
      <c r="C16" s="244"/>
      <c r="D16" s="244"/>
      <c r="E16" s="244"/>
      <c r="F16" s="244"/>
      <c r="G16" s="1137" t="s">
        <v>487</v>
      </c>
      <c r="H16" s="1138"/>
      <c r="I16" s="1138"/>
      <c r="J16" s="1139"/>
      <c r="K16" s="268">
        <v>-478609</v>
      </c>
      <c r="L16" s="268">
        <v>-12504</v>
      </c>
      <c r="M16" s="269">
        <v>-9248</v>
      </c>
      <c r="N16" s="270">
        <v>35.200000000000003</v>
      </c>
    </row>
    <row r="17" spans="1:16" x14ac:dyDescent="0.15">
      <c r="A17" s="248"/>
      <c r="B17" s="244"/>
      <c r="C17" s="244"/>
      <c r="D17" s="244"/>
      <c r="E17" s="244"/>
      <c r="F17" s="244"/>
      <c r="G17" s="1137" t="s">
        <v>169</v>
      </c>
      <c r="H17" s="1138"/>
      <c r="I17" s="1138"/>
      <c r="J17" s="1139"/>
      <c r="K17" s="268">
        <v>4780992</v>
      </c>
      <c r="L17" s="268">
        <v>124905</v>
      </c>
      <c r="M17" s="269">
        <v>98003</v>
      </c>
      <c r="N17" s="270">
        <v>27.5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31" t="s">
        <v>492</v>
      </c>
      <c r="H21" s="1132"/>
      <c r="I21" s="1132"/>
      <c r="J21" s="1133"/>
      <c r="K21" s="280">
        <v>12.15</v>
      </c>
      <c r="L21" s="281">
        <v>9.39</v>
      </c>
      <c r="M21" s="282">
        <v>2.76</v>
      </c>
      <c r="N21" s="249"/>
      <c r="O21" s="283"/>
      <c r="P21" s="279"/>
    </row>
    <row r="22" spans="1:16" s="284" customFormat="1" x14ac:dyDescent="0.15">
      <c r="A22" s="279"/>
      <c r="B22" s="249"/>
      <c r="C22" s="249"/>
      <c r="D22" s="249"/>
      <c r="E22" s="249"/>
      <c r="F22" s="249"/>
      <c r="G22" s="1131" t="s">
        <v>493</v>
      </c>
      <c r="H22" s="1132"/>
      <c r="I22" s="1132"/>
      <c r="J22" s="1133"/>
      <c r="K22" s="285">
        <v>97</v>
      </c>
      <c r="L22" s="286">
        <v>97</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20" t="s">
        <v>474</v>
      </c>
      <c r="L30" s="254"/>
      <c r="M30" s="255" t="s">
        <v>475</v>
      </c>
      <c r="N30" s="256"/>
    </row>
    <row r="31" spans="1:16" x14ac:dyDescent="0.15">
      <c r="A31" s="248"/>
      <c r="B31" s="244"/>
      <c r="C31" s="244"/>
      <c r="D31" s="244"/>
      <c r="E31" s="244"/>
      <c r="F31" s="244"/>
      <c r="G31" s="257"/>
      <c r="H31" s="258"/>
      <c r="I31" s="258"/>
      <c r="J31" s="259"/>
      <c r="K31" s="1121"/>
      <c r="L31" s="260" t="s">
        <v>476</v>
      </c>
      <c r="M31" s="261" t="s">
        <v>477</v>
      </c>
      <c r="N31" s="262" t="s">
        <v>478</v>
      </c>
    </row>
    <row r="32" spans="1:16" ht="27" customHeight="1" x14ac:dyDescent="0.15">
      <c r="A32" s="248"/>
      <c r="B32" s="244"/>
      <c r="C32" s="244"/>
      <c r="D32" s="244"/>
      <c r="E32" s="244"/>
      <c r="F32" s="244"/>
      <c r="G32" s="1122" t="s">
        <v>496</v>
      </c>
      <c r="H32" s="1123"/>
      <c r="I32" s="1123"/>
      <c r="J32" s="1124"/>
      <c r="K32" s="294">
        <v>5940252</v>
      </c>
      <c r="L32" s="294">
        <v>155191</v>
      </c>
      <c r="M32" s="295">
        <v>64926</v>
      </c>
      <c r="N32" s="296">
        <v>139</v>
      </c>
    </row>
    <row r="33" spans="1:16" ht="13.5" customHeight="1" x14ac:dyDescent="0.15">
      <c r="A33" s="248"/>
      <c r="B33" s="244"/>
      <c r="C33" s="244"/>
      <c r="D33" s="244"/>
      <c r="E33" s="244"/>
      <c r="F33" s="244"/>
      <c r="G33" s="1122" t="s">
        <v>497</v>
      </c>
      <c r="H33" s="1123"/>
      <c r="I33" s="1123"/>
      <c r="J33" s="1124"/>
      <c r="K33" s="294" t="s">
        <v>484</v>
      </c>
      <c r="L33" s="294" t="s">
        <v>484</v>
      </c>
      <c r="M33" s="295" t="s">
        <v>484</v>
      </c>
      <c r="N33" s="296" t="s">
        <v>484</v>
      </c>
    </row>
    <row r="34" spans="1:16" ht="27" customHeight="1" x14ac:dyDescent="0.15">
      <c r="A34" s="248"/>
      <c r="B34" s="244"/>
      <c r="C34" s="244"/>
      <c r="D34" s="244"/>
      <c r="E34" s="244"/>
      <c r="F34" s="244"/>
      <c r="G34" s="1122" t="s">
        <v>498</v>
      </c>
      <c r="H34" s="1123"/>
      <c r="I34" s="1123"/>
      <c r="J34" s="1124"/>
      <c r="K34" s="294" t="s">
        <v>484</v>
      </c>
      <c r="L34" s="294" t="s">
        <v>484</v>
      </c>
      <c r="M34" s="295">
        <v>24</v>
      </c>
      <c r="N34" s="296" t="s">
        <v>484</v>
      </c>
    </row>
    <row r="35" spans="1:16" ht="27" customHeight="1" x14ac:dyDescent="0.15">
      <c r="A35" s="248"/>
      <c r="B35" s="244"/>
      <c r="C35" s="244"/>
      <c r="D35" s="244"/>
      <c r="E35" s="244"/>
      <c r="F35" s="244"/>
      <c r="G35" s="1122" t="s">
        <v>499</v>
      </c>
      <c r="H35" s="1123"/>
      <c r="I35" s="1123"/>
      <c r="J35" s="1124"/>
      <c r="K35" s="294">
        <v>959917</v>
      </c>
      <c r="L35" s="294">
        <v>25078</v>
      </c>
      <c r="M35" s="295">
        <v>18007</v>
      </c>
      <c r="N35" s="296">
        <v>39.299999999999997</v>
      </c>
    </row>
    <row r="36" spans="1:16" ht="27" customHeight="1" x14ac:dyDescent="0.15">
      <c r="A36" s="248"/>
      <c r="B36" s="244"/>
      <c r="C36" s="244"/>
      <c r="D36" s="244"/>
      <c r="E36" s="244"/>
      <c r="F36" s="244"/>
      <c r="G36" s="1122" t="s">
        <v>500</v>
      </c>
      <c r="H36" s="1123"/>
      <c r="I36" s="1123"/>
      <c r="J36" s="1124"/>
      <c r="K36" s="294">
        <v>8599</v>
      </c>
      <c r="L36" s="294">
        <v>225</v>
      </c>
      <c r="M36" s="295">
        <v>3275</v>
      </c>
      <c r="N36" s="296">
        <v>-93.1</v>
      </c>
    </row>
    <row r="37" spans="1:16" ht="13.5" customHeight="1" x14ac:dyDescent="0.15">
      <c r="A37" s="248"/>
      <c r="B37" s="244"/>
      <c r="C37" s="244"/>
      <c r="D37" s="244"/>
      <c r="E37" s="244"/>
      <c r="F37" s="244"/>
      <c r="G37" s="1122" t="s">
        <v>501</v>
      </c>
      <c r="H37" s="1123"/>
      <c r="I37" s="1123"/>
      <c r="J37" s="1124"/>
      <c r="K37" s="294">
        <v>186575</v>
      </c>
      <c r="L37" s="294">
        <v>4874</v>
      </c>
      <c r="M37" s="295">
        <v>1233</v>
      </c>
      <c r="N37" s="296">
        <v>295.3</v>
      </c>
    </row>
    <row r="38" spans="1:16" ht="27" customHeight="1" x14ac:dyDescent="0.15">
      <c r="A38" s="248"/>
      <c r="B38" s="244"/>
      <c r="C38" s="244"/>
      <c r="D38" s="244"/>
      <c r="E38" s="244"/>
      <c r="F38" s="244"/>
      <c r="G38" s="1125" t="s">
        <v>502</v>
      </c>
      <c r="H38" s="1126"/>
      <c r="I38" s="1126"/>
      <c r="J38" s="1127"/>
      <c r="K38" s="297">
        <v>567</v>
      </c>
      <c r="L38" s="297">
        <v>15</v>
      </c>
      <c r="M38" s="298">
        <v>9</v>
      </c>
      <c r="N38" s="299">
        <v>66.7</v>
      </c>
      <c r="O38" s="293"/>
    </row>
    <row r="39" spans="1:16" x14ac:dyDescent="0.15">
      <c r="A39" s="248"/>
      <c r="B39" s="244"/>
      <c r="C39" s="244"/>
      <c r="D39" s="244"/>
      <c r="E39" s="244"/>
      <c r="F39" s="244"/>
      <c r="G39" s="1125" t="s">
        <v>503</v>
      </c>
      <c r="H39" s="1126"/>
      <c r="I39" s="1126"/>
      <c r="J39" s="1127"/>
      <c r="K39" s="300">
        <v>-110627</v>
      </c>
      <c r="L39" s="300">
        <v>-2890</v>
      </c>
      <c r="M39" s="301">
        <v>-4280</v>
      </c>
      <c r="N39" s="302">
        <v>-32.5</v>
      </c>
      <c r="O39" s="293"/>
    </row>
    <row r="40" spans="1:16" ht="27" customHeight="1" x14ac:dyDescent="0.15">
      <c r="A40" s="248"/>
      <c r="B40" s="244"/>
      <c r="C40" s="244"/>
      <c r="D40" s="244"/>
      <c r="E40" s="244"/>
      <c r="F40" s="244"/>
      <c r="G40" s="1122" t="s">
        <v>504</v>
      </c>
      <c r="H40" s="1123"/>
      <c r="I40" s="1123"/>
      <c r="J40" s="1124"/>
      <c r="K40" s="300">
        <v>-4362439</v>
      </c>
      <c r="L40" s="300">
        <v>-113970</v>
      </c>
      <c r="M40" s="301">
        <v>-56807</v>
      </c>
      <c r="N40" s="302">
        <v>100.6</v>
      </c>
      <c r="O40" s="293"/>
    </row>
    <row r="41" spans="1:16" x14ac:dyDescent="0.15">
      <c r="A41" s="248"/>
      <c r="B41" s="244"/>
      <c r="C41" s="244"/>
      <c r="D41" s="244"/>
      <c r="E41" s="244"/>
      <c r="F41" s="244"/>
      <c r="G41" s="1128" t="s">
        <v>280</v>
      </c>
      <c r="H41" s="1129"/>
      <c r="I41" s="1129"/>
      <c r="J41" s="1130"/>
      <c r="K41" s="294">
        <v>2622844</v>
      </c>
      <c r="L41" s="300">
        <v>68523</v>
      </c>
      <c r="M41" s="301">
        <v>26387</v>
      </c>
      <c r="N41" s="302">
        <v>159.69999999999999</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5" t="s">
        <v>474</v>
      </c>
      <c r="J49" s="1117" t="s">
        <v>508</v>
      </c>
      <c r="K49" s="1118"/>
      <c r="L49" s="1118"/>
      <c r="M49" s="1118"/>
      <c r="N49" s="1119"/>
    </row>
    <row r="50" spans="1:14" x14ac:dyDescent="0.15">
      <c r="A50" s="248"/>
      <c r="B50" s="244"/>
      <c r="C50" s="244"/>
      <c r="D50" s="244"/>
      <c r="E50" s="244"/>
      <c r="F50" s="244"/>
      <c r="G50" s="312"/>
      <c r="H50" s="313"/>
      <c r="I50" s="1116"/>
      <c r="J50" s="314" t="s">
        <v>509</v>
      </c>
      <c r="K50" s="315" t="s">
        <v>510</v>
      </c>
      <c r="L50" s="316" t="s">
        <v>511</v>
      </c>
      <c r="M50" s="317" t="s">
        <v>512</v>
      </c>
      <c r="N50" s="318" t="s">
        <v>513</v>
      </c>
    </row>
    <row r="51" spans="1:14" x14ac:dyDescent="0.15">
      <c r="A51" s="248"/>
      <c r="B51" s="244"/>
      <c r="C51" s="244"/>
      <c r="D51" s="244"/>
      <c r="E51" s="244"/>
      <c r="F51" s="244"/>
      <c r="G51" s="310" t="s">
        <v>514</v>
      </c>
      <c r="H51" s="311"/>
      <c r="I51" s="319">
        <v>6771955</v>
      </c>
      <c r="J51" s="320">
        <v>168097</v>
      </c>
      <c r="K51" s="321">
        <v>22.5</v>
      </c>
      <c r="L51" s="322">
        <v>86381</v>
      </c>
      <c r="M51" s="323">
        <v>9.3000000000000007</v>
      </c>
      <c r="N51" s="324">
        <v>13.2</v>
      </c>
    </row>
    <row r="52" spans="1:14" x14ac:dyDescent="0.15">
      <c r="A52" s="248"/>
      <c r="B52" s="244"/>
      <c r="C52" s="244"/>
      <c r="D52" s="244"/>
      <c r="E52" s="244"/>
      <c r="F52" s="244"/>
      <c r="G52" s="325"/>
      <c r="H52" s="326" t="s">
        <v>515</v>
      </c>
      <c r="I52" s="327">
        <v>3338881</v>
      </c>
      <c r="J52" s="328">
        <v>82879</v>
      </c>
      <c r="K52" s="329">
        <v>-2.2999999999999998</v>
      </c>
      <c r="L52" s="330">
        <v>41242</v>
      </c>
      <c r="M52" s="331">
        <v>-10.4</v>
      </c>
      <c r="N52" s="332">
        <v>8.1</v>
      </c>
    </row>
    <row r="53" spans="1:14" x14ac:dyDescent="0.15">
      <c r="A53" s="248"/>
      <c r="B53" s="244"/>
      <c r="C53" s="244"/>
      <c r="D53" s="244"/>
      <c r="E53" s="244"/>
      <c r="F53" s="244"/>
      <c r="G53" s="310" t="s">
        <v>516</v>
      </c>
      <c r="H53" s="311"/>
      <c r="I53" s="319">
        <v>5920831</v>
      </c>
      <c r="J53" s="320">
        <v>149425</v>
      </c>
      <c r="K53" s="321">
        <v>-11.1</v>
      </c>
      <c r="L53" s="322">
        <v>67201</v>
      </c>
      <c r="M53" s="323">
        <v>-22.2</v>
      </c>
      <c r="N53" s="324">
        <v>11.1</v>
      </c>
    </row>
    <row r="54" spans="1:14" x14ac:dyDescent="0.15">
      <c r="A54" s="248"/>
      <c r="B54" s="244"/>
      <c r="C54" s="244"/>
      <c r="D54" s="244"/>
      <c r="E54" s="244"/>
      <c r="F54" s="244"/>
      <c r="G54" s="325"/>
      <c r="H54" s="326" t="s">
        <v>515</v>
      </c>
      <c r="I54" s="327">
        <v>2649172</v>
      </c>
      <c r="J54" s="328">
        <v>66858</v>
      </c>
      <c r="K54" s="329">
        <v>-19.3</v>
      </c>
      <c r="L54" s="330">
        <v>35210</v>
      </c>
      <c r="M54" s="331">
        <v>-14.6</v>
      </c>
      <c r="N54" s="332">
        <v>-4.7</v>
      </c>
    </row>
    <row r="55" spans="1:14" x14ac:dyDescent="0.15">
      <c r="A55" s="248"/>
      <c r="B55" s="244"/>
      <c r="C55" s="244"/>
      <c r="D55" s="244"/>
      <c r="E55" s="244"/>
      <c r="F55" s="244"/>
      <c r="G55" s="310" t="s">
        <v>517</v>
      </c>
      <c r="H55" s="311"/>
      <c r="I55" s="319">
        <v>6893176</v>
      </c>
      <c r="J55" s="320">
        <v>175287</v>
      </c>
      <c r="K55" s="321">
        <v>17.3</v>
      </c>
      <c r="L55" s="322">
        <v>75709</v>
      </c>
      <c r="M55" s="323">
        <v>12.7</v>
      </c>
      <c r="N55" s="324">
        <v>4.5999999999999996</v>
      </c>
    </row>
    <row r="56" spans="1:14" x14ac:dyDescent="0.15">
      <c r="A56" s="248"/>
      <c r="B56" s="244"/>
      <c r="C56" s="244"/>
      <c r="D56" s="244"/>
      <c r="E56" s="244"/>
      <c r="F56" s="244"/>
      <c r="G56" s="325"/>
      <c r="H56" s="326" t="s">
        <v>515</v>
      </c>
      <c r="I56" s="327">
        <v>3263590</v>
      </c>
      <c r="J56" s="328">
        <v>82990</v>
      </c>
      <c r="K56" s="329">
        <v>24.1</v>
      </c>
      <c r="L56" s="330">
        <v>35212</v>
      </c>
      <c r="M56" s="331">
        <v>0</v>
      </c>
      <c r="N56" s="332">
        <v>24.1</v>
      </c>
    </row>
    <row r="57" spans="1:14" x14ac:dyDescent="0.15">
      <c r="A57" s="248"/>
      <c r="B57" s="244"/>
      <c r="C57" s="244"/>
      <c r="D57" s="244"/>
      <c r="E57" s="244"/>
      <c r="F57" s="244"/>
      <c r="G57" s="310" t="s">
        <v>518</v>
      </c>
      <c r="H57" s="311"/>
      <c r="I57" s="319">
        <v>4952624</v>
      </c>
      <c r="J57" s="320">
        <v>127422</v>
      </c>
      <c r="K57" s="321">
        <v>-27.3</v>
      </c>
      <c r="L57" s="322">
        <v>90961</v>
      </c>
      <c r="M57" s="323">
        <v>20.100000000000001</v>
      </c>
      <c r="N57" s="324">
        <v>-47.4</v>
      </c>
    </row>
    <row r="58" spans="1:14" x14ac:dyDescent="0.15">
      <c r="A58" s="248"/>
      <c r="B58" s="244"/>
      <c r="C58" s="244"/>
      <c r="D58" s="244"/>
      <c r="E58" s="244"/>
      <c r="F58" s="244"/>
      <c r="G58" s="325"/>
      <c r="H58" s="326" t="s">
        <v>515</v>
      </c>
      <c r="I58" s="327">
        <v>2312592</v>
      </c>
      <c r="J58" s="328">
        <v>59499</v>
      </c>
      <c r="K58" s="329">
        <v>-28.3</v>
      </c>
      <c r="L58" s="330">
        <v>37720</v>
      </c>
      <c r="M58" s="331">
        <v>7.1</v>
      </c>
      <c r="N58" s="332">
        <v>-35.4</v>
      </c>
    </row>
    <row r="59" spans="1:14" x14ac:dyDescent="0.15">
      <c r="A59" s="248"/>
      <c r="B59" s="244"/>
      <c r="C59" s="244"/>
      <c r="D59" s="244"/>
      <c r="E59" s="244"/>
      <c r="F59" s="244"/>
      <c r="G59" s="310" t="s">
        <v>519</v>
      </c>
      <c r="H59" s="311"/>
      <c r="I59" s="319">
        <v>4511093</v>
      </c>
      <c r="J59" s="320">
        <v>117854</v>
      </c>
      <c r="K59" s="321">
        <v>-7.5</v>
      </c>
      <c r="L59" s="322">
        <v>106614</v>
      </c>
      <c r="M59" s="323">
        <v>17.2</v>
      </c>
      <c r="N59" s="324">
        <v>-24.7</v>
      </c>
    </row>
    <row r="60" spans="1:14" x14ac:dyDescent="0.15">
      <c r="A60" s="248"/>
      <c r="B60" s="244"/>
      <c r="C60" s="244"/>
      <c r="D60" s="244"/>
      <c r="E60" s="244"/>
      <c r="F60" s="244"/>
      <c r="G60" s="325"/>
      <c r="H60" s="326" t="s">
        <v>515</v>
      </c>
      <c r="I60" s="333">
        <v>2451894</v>
      </c>
      <c r="J60" s="328">
        <v>64057</v>
      </c>
      <c r="K60" s="329">
        <v>7.7</v>
      </c>
      <c r="L60" s="330">
        <v>45545</v>
      </c>
      <c r="M60" s="331">
        <v>20.7</v>
      </c>
      <c r="N60" s="332">
        <v>-13</v>
      </c>
    </row>
    <row r="61" spans="1:14" x14ac:dyDescent="0.15">
      <c r="A61" s="248"/>
      <c r="B61" s="244"/>
      <c r="C61" s="244"/>
      <c r="D61" s="244"/>
      <c r="E61" s="244"/>
      <c r="F61" s="244"/>
      <c r="G61" s="310" t="s">
        <v>520</v>
      </c>
      <c r="H61" s="334"/>
      <c r="I61" s="335">
        <v>5809936</v>
      </c>
      <c r="J61" s="336">
        <v>147617</v>
      </c>
      <c r="K61" s="337">
        <v>-1.2</v>
      </c>
      <c r="L61" s="338">
        <v>85373</v>
      </c>
      <c r="M61" s="339">
        <v>7.4</v>
      </c>
      <c r="N61" s="324">
        <v>-8.6</v>
      </c>
    </row>
    <row r="62" spans="1:14" x14ac:dyDescent="0.15">
      <c r="A62" s="248"/>
      <c r="B62" s="244"/>
      <c r="C62" s="244"/>
      <c r="D62" s="244"/>
      <c r="E62" s="244"/>
      <c r="F62" s="244"/>
      <c r="G62" s="325"/>
      <c r="H62" s="326" t="s">
        <v>515</v>
      </c>
      <c r="I62" s="327">
        <v>2803226</v>
      </c>
      <c r="J62" s="328">
        <v>71257</v>
      </c>
      <c r="K62" s="329">
        <v>-3.6</v>
      </c>
      <c r="L62" s="330">
        <v>38986</v>
      </c>
      <c r="M62" s="331">
        <v>0.6</v>
      </c>
      <c r="N62" s="332">
        <v>-4.2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sqref="A1:XFD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40" t="s">
        <v>3</v>
      </c>
      <c r="D47" s="1140"/>
      <c r="E47" s="1141"/>
      <c r="F47" s="11">
        <v>7.25</v>
      </c>
      <c r="G47" s="12">
        <v>8.33</v>
      </c>
      <c r="H47" s="12">
        <v>10.14</v>
      </c>
      <c r="I47" s="12">
        <v>14.85</v>
      </c>
      <c r="J47" s="13">
        <v>15.85</v>
      </c>
    </row>
    <row r="48" spans="2:10" ht="57.75" customHeight="1" x14ac:dyDescent="0.15">
      <c r="B48" s="14"/>
      <c r="C48" s="1142" t="s">
        <v>4</v>
      </c>
      <c r="D48" s="1142"/>
      <c r="E48" s="1143"/>
      <c r="F48" s="15">
        <v>1.77</v>
      </c>
      <c r="G48" s="16">
        <v>3.61</v>
      </c>
      <c r="H48" s="16">
        <v>3.67</v>
      </c>
      <c r="I48" s="16">
        <v>3.84</v>
      </c>
      <c r="J48" s="17">
        <v>4.5199999999999996</v>
      </c>
    </row>
    <row r="49" spans="2:10" ht="57.75" customHeight="1" thickBot="1" x14ac:dyDescent="0.2">
      <c r="B49" s="18"/>
      <c r="C49" s="1144" t="s">
        <v>5</v>
      </c>
      <c r="D49" s="1144"/>
      <c r="E49" s="1145"/>
      <c r="F49" s="19" t="s">
        <v>527</v>
      </c>
      <c r="G49" s="20">
        <v>1.8</v>
      </c>
      <c r="H49" s="20">
        <v>0.15</v>
      </c>
      <c r="I49" s="20">
        <v>2.89</v>
      </c>
      <c r="J49" s="21">
        <v>1.08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5" zoomScaleNormal="65" zoomScaleSheetLayoutView="100" workbookViewId="0">
      <selection sqref="A1:XFD1"/>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2" t="s">
        <v>528</v>
      </c>
      <c r="D34" s="1152"/>
      <c r="E34" s="1153"/>
      <c r="F34" s="32">
        <v>5.65</v>
      </c>
      <c r="G34" s="33">
        <v>6.27</v>
      </c>
      <c r="H34" s="33">
        <v>6.69</v>
      </c>
      <c r="I34" s="33">
        <v>6.69</v>
      </c>
      <c r="J34" s="34">
        <v>7.24</v>
      </c>
      <c r="K34" s="22"/>
      <c r="L34" s="22"/>
      <c r="M34" s="22"/>
      <c r="N34" s="22"/>
      <c r="O34" s="22"/>
      <c r="P34" s="22"/>
    </row>
    <row r="35" spans="1:16" ht="39" customHeight="1" x14ac:dyDescent="0.15">
      <c r="A35" s="22"/>
      <c r="B35" s="35"/>
      <c r="C35" s="1146" t="s">
        <v>529</v>
      </c>
      <c r="D35" s="1147"/>
      <c r="E35" s="1148"/>
      <c r="F35" s="36">
        <v>1.77</v>
      </c>
      <c r="G35" s="37">
        <v>3.61</v>
      </c>
      <c r="H35" s="37">
        <v>3.66</v>
      </c>
      <c r="I35" s="37">
        <v>3.82</v>
      </c>
      <c r="J35" s="38">
        <v>4.51</v>
      </c>
      <c r="K35" s="22"/>
      <c r="L35" s="22"/>
      <c r="M35" s="22"/>
      <c r="N35" s="22"/>
      <c r="O35" s="22"/>
      <c r="P35" s="22"/>
    </row>
    <row r="36" spans="1:16" ht="39" customHeight="1" x14ac:dyDescent="0.15">
      <c r="A36" s="22"/>
      <c r="B36" s="35"/>
      <c r="C36" s="1146" t="s">
        <v>530</v>
      </c>
      <c r="D36" s="1147"/>
      <c r="E36" s="1148"/>
      <c r="F36" s="36">
        <v>0.74</v>
      </c>
      <c r="G36" s="37">
        <v>1.07</v>
      </c>
      <c r="H36" s="37">
        <v>0.97</v>
      </c>
      <c r="I36" s="37">
        <v>0.94</v>
      </c>
      <c r="J36" s="38">
        <v>0.86</v>
      </c>
      <c r="K36" s="22"/>
      <c r="L36" s="22"/>
      <c r="M36" s="22"/>
      <c r="N36" s="22"/>
      <c r="O36" s="22"/>
      <c r="P36" s="22"/>
    </row>
    <row r="37" spans="1:16" ht="39" customHeight="1" x14ac:dyDescent="0.15">
      <c r="A37" s="22"/>
      <c r="B37" s="35"/>
      <c r="C37" s="1146" t="s">
        <v>531</v>
      </c>
      <c r="D37" s="1147"/>
      <c r="E37" s="1148"/>
      <c r="F37" s="36">
        <v>0</v>
      </c>
      <c r="G37" s="37">
        <v>0</v>
      </c>
      <c r="H37" s="37">
        <v>0.9</v>
      </c>
      <c r="I37" s="37">
        <v>0.57999999999999996</v>
      </c>
      <c r="J37" s="38">
        <v>0.59</v>
      </c>
      <c r="K37" s="22"/>
      <c r="L37" s="22"/>
      <c r="M37" s="22"/>
      <c r="N37" s="22"/>
      <c r="O37" s="22"/>
      <c r="P37" s="22"/>
    </row>
    <row r="38" spans="1:16" ht="39" customHeight="1" x14ac:dyDescent="0.15">
      <c r="A38" s="22"/>
      <c r="B38" s="35"/>
      <c r="C38" s="1146" t="s">
        <v>532</v>
      </c>
      <c r="D38" s="1147"/>
      <c r="E38" s="1148"/>
      <c r="F38" s="36">
        <v>0.05</v>
      </c>
      <c r="G38" s="37" t="s">
        <v>533</v>
      </c>
      <c r="H38" s="37">
        <v>0.52</v>
      </c>
      <c r="I38" s="37">
        <v>0.44</v>
      </c>
      <c r="J38" s="38">
        <v>0.54</v>
      </c>
      <c r="K38" s="22"/>
      <c r="L38" s="22"/>
      <c r="M38" s="22"/>
      <c r="N38" s="22"/>
      <c r="O38" s="22"/>
      <c r="P38" s="22"/>
    </row>
    <row r="39" spans="1:16" ht="39" customHeight="1" x14ac:dyDescent="0.15">
      <c r="A39" s="22"/>
      <c r="B39" s="35"/>
      <c r="C39" s="1146" t="s">
        <v>534</v>
      </c>
      <c r="D39" s="1147"/>
      <c r="E39" s="1148"/>
      <c r="F39" s="36">
        <v>0.02</v>
      </c>
      <c r="G39" s="37">
        <v>0.02</v>
      </c>
      <c r="H39" s="37">
        <v>0.46</v>
      </c>
      <c r="I39" s="37">
        <v>0.03</v>
      </c>
      <c r="J39" s="38">
        <v>0.06</v>
      </c>
      <c r="K39" s="22"/>
      <c r="L39" s="22"/>
      <c r="M39" s="22"/>
      <c r="N39" s="22"/>
      <c r="O39" s="22"/>
      <c r="P39" s="22"/>
    </row>
    <row r="40" spans="1:16" ht="39" customHeight="1" x14ac:dyDescent="0.15">
      <c r="A40" s="22"/>
      <c r="B40" s="35"/>
      <c r="C40" s="1146" t="s">
        <v>535</v>
      </c>
      <c r="D40" s="1147"/>
      <c r="E40" s="1148"/>
      <c r="F40" s="36">
        <v>0.03</v>
      </c>
      <c r="G40" s="37">
        <v>0.02</v>
      </c>
      <c r="H40" s="37">
        <v>0.01</v>
      </c>
      <c r="I40" s="37">
        <v>0.03</v>
      </c>
      <c r="J40" s="38">
        <v>0.04</v>
      </c>
      <c r="K40" s="22"/>
      <c r="L40" s="22"/>
      <c r="M40" s="22"/>
      <c r="N40" s="22"/>
      <c r="O40" s="22"/>
      <c r="P40" s="22"/>
    </row>
    <row r="41" spans="1:16" ht="39" customHeight="1" x14ac:dyDescent="0.15">
      <c r="A41" s="22"/>
      <c r="B41" s="35"/>
      <c r="C41" s="1146" t="s">
        <v>536</v>
      </c>
      <c r="D41" s="1147"/>
      <c r="E41" s="1148"/>
      <c r="F41" s="36">
        <v>0</v>
      </c>
      <c r="G41" s="37">
        <v>0.01</v>
      </c>
      <c r="H41" s="37">
        <v>0.02</v>
      </c>
      <c r="I41" s="37">
        <v>0.02</v>
      </c>
      <c r="J41" s="38">
        <v>0.01</v>
      </c>
      <c r="K41" s="22"/>
      <c r="L41" s="22"/>
      <c r="M41" s="22"/>
      <c r="N41" s="22"/>
      <c r="O41" s="22"/>
      <c r="P41" s="22"/>
    </row>
    <row r="42" spans="1:16" ht="39" customHeight="1" x14ac:dyDescent="0.15">
      <c r="A42" s="22"/>
      <c r="B42" s="39"/>
      <c r="C42" s="1146" t="s">
        <v>537</v>
      </c>
      <c r="D42" s="1147"/>
      <c r="E42" s="1148"/>
      <c r="F42" s="36" t="s">
        <v>484</v>
      </c>
      <c r="G42" s="37" t="s">
        <v>484</v>
      </c>
      <c r="H42" s="37" t="s">
        <v>484</v>
      </c>
      <c r="I42" s="37" t="s">
        <v>484</v>
      </c>
      <c r="J42" s="38" t="s">
        <v>484</v>
      </c>
      <c r="K42" s="22"/>
      <c r="L42" s="22"/>
      <c r="M42" s="22"/>
      <c r="N42" s="22"/>
      <c r="O42" s="22"/>
      <c r="P42" s="22"/>
    </row>
    <row r="43" spans="1:16" ht="39" customHeight="1" thickBot="1" x14ac:dyDescent="0.2">
      <c r="A43" s="22"/>
      <c r="B43" s="40"/>
      <c r="C43" s="1149" t="s">
        <v>538</v>
      </c>
      <c r="D43" s="1150"/>
      <c r="E43" s="1151"/>
      <c r="F43" s="41">
        <v>0.08</v>
      </c>
      <c r="G43" s="42">
        <v>0.13</v>
      </c>
      <c r="H43" s="42">
        <v>0.05</v>
      </c>
      <c r="I43" s="42">
        <v>0.05</v>
      </c>
      <c r="J43" s="43">
        <v>0.02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5" zoomScaleNormal="65" zoomScaleSheetLayoutView="55" workbookViewId="0">
      <selection sqref="A1:XFD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6537</v>
      </c>
      <c r="L45" s="60">
        <v>6560</v>
      </c>
      <c r="M45" s="60">
        <v>6333</v>
      </c>
      <c r="N45" s="60">
        <v>6121</v>
      </c>
      <c r="O45" s="61">
        <v>5940</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484</v>
      </c>
      <c r="L46" s="64" t="s">
        <v>484</v>
      </c>
      <c r="M46" s="64" t="s">
        <v>484</v>
      </c>
      <c r="N46" s="64" t="s">
        <v>484</v>
      </c>
      <c r="O46" s="65" t="s">
        <v>484</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484</v>
      </c>
      <c r="L47" s="64" t="s">
        <v>484</v>
      </c>
      <c r="M47" s="64" t="s">
        <v>484</v>
      </c>
      <c r="N47" s="64" t="s">
        <v>484</v>
      </c>
      <c r="O47" s="65" t="s">
        <v>484</v>
      </c>
      <c r="P47" s="48"/>
      <c r="Q47" s="48"/>
      <c r="R47" s="48"/>
      <c r="S47" s="48"/>
      <c r="T47" s="48"/>
      <c r="U47" s="48"/>
    </row>
    <row r="48" spans="1:21" ht="30.75" customHeight="1" x14ac:dyDescent="0.15">
      <c r="A48" s="48"/>
      <c r="B48" s="1164"/>
      <c r="C48" s="1165"/>
      <c r="D48" s="62"/>
      <c r="E48" s="1156" t="s">
        <v>15</v>
      </c>
      <c r="F48" s="1156"/>
      <c r="G48" s="1156"/>
      <c r="H48" s="1156"/>
      <c r="I48" s="1156"/>
      <c r="J48" s="1157"/>
      <c r="K48" s="63">
        <v>928</v>
      </c>
      <c r="L48" s="64">
        <v>888</v>
      </c>
      <c r="M48" s="64">
        <v>1248</v>
      </c>
      <c r="N48" s="64">
        <v>944</v>
      </c>
      <c r="O48" s="65">
        <v>960</v>
      </c>
      <c r="P48" s="48"/>
      <c r="Q48" s="48"/>
      <c r="R48" s="48"/>
      <c r="S48" s="48"/>
      <c r="T48" s="48"/>
      <c r="U48" s="48"/>
    </row>
    <row r="49" spans="1:21" ht="30.75" customHeight="1" x14ac:dyDescent="0.15">
      <c r="A49" s="48"/>
      <c r="B49" s="1164"/>
      <c r="C49" s="1165"/>
      <c r="D49" s="62"/>
      <c r="E49" s="1156" t="s">
        <v>16</v>
      </c>
      <c r="F49" s="1156"/>
      <c r="G49" s="1156"/>
      <c r="H49" s="1156"/>
      <c r="I49" s="1156"/>
      <c r="J49" s="1157"/>
      <c r="K49" s="63">
        <v>7</v>
      </c>
      <c r="L49" s="64">
        <v>8</v>
      </c>
      <c r="M49" s="64">
        <v>9</v>
      </c>
      <c r="N49" s="64">
        <v>9</v>
      </c>
      <c r="O49" s="65">
        <v>9</v>
      </c>
      <c r="P49" s="48"/>
      <c r="Q49" s="48"/>
      <c r="R49" s="48"/>
      <c r="S49" s="48"/>
      <c r="T49" s="48"/>
      <c r="U49" s="48"/>
    </row>
    <row r="50" spans="1:21" ht="30.75" customHeight="1" x14ac:dyDescent="0.15">
      <c r="A50" s="48"/>
      <c r="B50" s="1164"/>
      <c r="C50" s="1165"/>
      <c r="D50" s="62"/>
      <c r="E50" s="1156" t="s">
        <v>17</v>
      </c>
      <c r="F50" s="1156"/>
      <c r="G50" s="1156"/>
      <c r="H50" s="1156"/>
      <c r="I50" s="1156"/>
      <c r="J50" s="1157"/>
      <c r="K50" s="63">
        <v>231</v>
      </c>
      <c r="L50" s="64">
        <v>174</v>
      </c>
      <c r="M50" s="64">
        <v>192</v>
      </c>
      <c r="N50" s="64">
        <v>198</v>
      </c>
      <c r="O50" s="65">
        <v>187</v>
      </c>
      <c r="P50" s="48"/>
      <c r="Q50" s="48"/>
      <c r="R50" s="48"/>
      <c r="S50" s="48"/>
      <c r="T50" s="48"/>
      <c r="U50" s="48"/>
    </row>
    <row r="51" spans="1:21" ht="30.75" customHeight="1" x14ac:dyDescent="0.15">
      <c r="A51" s="48"/>
      <c r="B51" s="1166"/>
      <c r="C51" s="1167"/>
      <c r="D51" s="66"/>
      <c r="E51" s="1156" t="s">
        <v>18</v>
      </c>
      <c r="F51" s="1156"/>
      <c r="G51" s="1156"/>
      <c r="H51" s="1156"/>
      <c r="I51" s="1156"/>
      <c r="J51" s="1157"/>
      <c r="K51" s="63">
        <v>1</v>
      </c>
      <c r="L51" s="64">
        <v>1</v>
      </c>
      <c r="M51" s="64">
        <v>1</v>
      </c>
      <c r="N51" s="64">
        <v>1</v>
      </c>
      <c r="O51" s="65">
        <v>1</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4505</v>
      </c>
      <c r="L52" s="64">
        <v>4582</v>
      </c>
      <c r="M52" s="64">
        <v>4507</v>
      </c>
      <c r="N52" s="64">
        <v>4393</v>
      </c>
      <c r="O52" s="65">
        <v>4474</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3199</v>
      </c>
      <c r="L53" s="69">
        <v>3049</v>
      </c>
      <c r="M53" s="69">
        <v>3276</v>
      </c>
      <c r="N53" s="69">
        <v>2880</v>
      </c>
      <c r="O53" s="70">
        <v>2623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2016-04-19T06:52:48Z</cp:lastPrinted>
  <dcterms:created xsi:type="dcterms:W3CDTF">2016-02-15T02:01:21Z</dcterms:created>
  <dcterms:modified xsi:type="dcterms:W3CDTF">2016-05-02T08:59:01Z</dcterms:modified>
  <cp:category/>
</cp:coreProperties>
</file>