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R:\業務フォルダ\庄原市本庁舎\環境建設部_下水道課_管理係\管理係長\経営比較分析\30.2 経営比較分析提出\"/>
    </mc:Choice>
  </mc:AlternateContent>
  <workbookProtection workbookPassword="B319" lockStructure="1"/>
  <bookViews>
    <workbookView xWindow="240" yWindow="60" windowWidth="14940" windowHeight="7875"/>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AD10" i="4" s="1"/>
  <c r="Q6" i="5"/>
  <c r="W10" i="4" s="1"/>
  <c r="P6" i="5"/>
  <c r="O6" i="5"/>
  <c r="N6" i="5"/>
  <c r="M6" i="5"/>
  <c r="L6" i="5"/>
  <c r="W8" i="4" s="1"/>
  <c r="K6" i="5"/>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E86" i="4"/>
  <c r="AT10" i="4"/>
  <c r="AL10" i="4"/>
  <c r="P10" i="4"/>
  <c r="I10" i="4"/>
  <c r="B10" i="4"/>
  <c r="AL8" i="4"/>
  <c r="P8" i="4"/>
  <c r="I8" i="4"/>
  <c r="B8" i="4"/>
  <c r="C10" i="5" l="1"/>
  <c r="D10" i="5"/>
  <c r="E10" i="5"/>
  <c r="B10" i="5"/>
</calcChain>
</file>

<file path=xl/sharedStrings.xml><?xml version="1.0" encoding="utf-8"?>
<sst xmlns="http://schemas.openxmlformats.org/spreadsheetml/2006/main" count="240" uniqueCount="126">
  <si>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</si>
  <si>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</si>
  <si>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</si>
  <si>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</si>
  <si>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</si>
  <si>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</si>
  <si>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</si>
  <si>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</si>
  <si>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</si>
  <si>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</si>
  <si>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</si>
  <si>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</si>
  <si>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</si>
  <si>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</si>
  <si>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</si>
  <si>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</si>
  <si>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</si>
  <si>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</si>
  <si>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</si>
  <si>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</si>
  <si>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</si>
  <si>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</si>
  <si>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</si>
  <si>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</si>
  <si>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</si>
  <si>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</si>
  <si>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</si>
  <si>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</si>
  <si>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</si>
  <si>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</si>
  <si>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</si>
  <si>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</si>
  <si>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</si>
  <si>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</si>
  <si>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</si>
  <si>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</si>
  <si>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</si>
  <si>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</si>
  <si>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</si>
  <si>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</si>
  <si>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</si>
  <si>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</si>
  <si>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</si>
  <si>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</si>
  <si>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</si>
  <si>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</si>
  <si>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</si>
  <si>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</si>
  <si>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</si>
  <si>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</si>
  <si>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</si>
  <si>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</si>
  <si>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</si>
  <si>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</si>
  <si>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</si>
  <si>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</si>
  <si>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</si>
  <si>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</si>
  <si>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</si>
  <si>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</si>
  <si>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</si>
  <si>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</si>
  <si>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</si>
  <si>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</si>
  <si>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</si>
  <si>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</si>
  <si>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</si>
  <si>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</si>
  <si>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</si>
  <si>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</si>
  <si>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</si>
  <si>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</si>
  <si>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</si>
  <si>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</si>
  <si>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</si>
  <si>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</si>
  <si>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</si>
  <si>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</si>
  <si>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</si>
  <si>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</si>
  <si>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</si>
  <si>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</si>
  <si>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</si>
  <si>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</si>
  <si>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</si>
  <si>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</si>
  <si>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</si>
  <si>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</si>
  <si>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</si>
  <si>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</si>
  <si>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</si>
  <si>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</si>
  <si>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</si>
  <si>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</si>
  <si>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</si>
  <si>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</si>
  <si>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</si>
  <si>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</si>
  <si>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</si>
  <si>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</si>
  <si>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</si>
  <si>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</si>
  <si>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</si>
  <si>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</si>
  <si>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</si>
  <si>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</si>
  <si>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</si>
  <si>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</si>
  <si>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</si>
  <si>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</si>
  <si>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庄原市</t>
  </si>
  <si>
    <t>法非適用</t>
  </si>
  <si>
    <t>下水道事業</t>
  </si>
  <si>
    <t>特定環境保全公共下水道</t>
  </si>
  <si>
    <t>D2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</si>
  <si>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</si>
  <si>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</si>
  <si>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</si>
  <si>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</si>
  <si>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</si>
  <si>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</si>
  <si>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</si>
  <si>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</si>
  <si>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経営の健全性・効率性の分析の結果、適正な使用料収入の確保と汚水処理費の削減及び水洗化率の向上の取り組みが必要となった。
　処理場やマンホールポンプの長寿命化を始めとする維持管理費の削減に取り組むとともに、受益者負担の原則に基づく適正な使用者負担を求める。
　水洗化促進に引き続き取り組む。</t>
    <rPh sb="1" eb="3">
      <t>ケイエイ</t>
    </rPh>
    <rPh sb="4" eb="7">
      <t>ケンゼンセイ</t>
    </rPh>
    <rPh sb="8" eb="11">
      <t>コウリツセイ</t>
    </rPh>
    <rPh sb="12" eb="14">
      <t>ブンセキ</t>
    </rPh>
    <rPh sb="15" eb="17">
      <t>ケッカ</t>
    </rPh>
    <rPh sb="18" eb="20">
      <t>テキセイ</t>
    </rPh>
    <rPh sb="21" eb="23">
      <t>シヨウ</t>
    </rPh>
    <rPh sb="23" eb="24">
      <t>リョウ</t>
    </rPh>
    <rPh sb="24" eb="26">
      <t>シュウニュウ</t>
    </rPh>
    <rPh sb="27" eb="29">
      <t>カクホ</t>
    </rPh>
    <rPh sb="30" eb="32">
      <t>オスイ</t>
    </rPh>
    <rPh sb="32" eb="34">
      <t>ショリ</t>
    </rPh>
    <rPh sb="34" eb="35">
      <t>ヒ</t>
    </rPh>
    <rPh sb="36" eb="38">
      <t>サクゲン</t>
    </rPh>
    <rPh sb="38" eb="39">
      <t>オヨ</t>
    </rPh>
    <rPh sb="40" eb="43">
      <t>スイセンカ</t>
    </rPh>
    <rPh sb="43" eb="44">
      <t>リツ</t>
    </rPh>
    <rPh sb="45" eb="47">
      <t>コウジョウ</t>
    </rPh>
    <rPh sb="48" eb="49">
      <t>ト</t>
    </rPh>
    <rPh sb="50" eb="51">
      <t>ク</t>
    </rPh>
    <rPh sb="53" eb="55">
      <t>ヒツヨウ</t>
    </rPh>
    <rPh sb="62" eb="64">
      <t>ショリ</t>
    </rPh>
    <rPh sb="64" eb="65">
      <t>ジョウ</t>
    </rPh>
    <rPh sb="75" eb="76">
      <t>チョウ</t>
    </rPh>
    <rPh sb="76" eb="79">
      <t>ジュミョウカ</t>
    </rPh>
    <rPh sb="80" eb="81">
      <t>ハジ</t>
    </rPh>
    <rPh sb="85" eb="87">
      <t>イジ</t>
    </rPh>
    <rPh sb="87" eb="89">
      <t>カンリ</t>
    </rPh>
    <rPh sb="89" eb="90">
      <t>ヒ</t>
    </rPh>
    <rPh sb="91" eb="93">
      <t>サクゲン</t>
    </rPh>
    <rPh sb="94" eb="95">
      <t>ト</t>
    </rPh>
    <rPh sb="96" eb="97">
      <t>ク</t>
    </rPh>
    <rPh sb="103" eb="106">
      <t>ジュエキシャ</t>
    </rPh>
    <rPh sb="106" eb="108">
      <t>フタン</t>
    </rPh>
    <rPh sb="109" eb="111">
      <t>ゲンソク</t>
    </rPh>
    <rPh sb="112" eb="113">
      <t>モト</t>
    </rPh>
    <rPh sb="115" eb="117">
      <t>テキセイ</t>
    </rPh>
    <rPh sb="118" eb="121">
      <t>シヨウシャ</t>
    </rPh>
    <rPh sb="121" eb="123">
      <t>フタン</t>
    </rPh>
    <rPh sb="124" eb="125">
      <t>モト</t>
    </rPh>
    <rPh sb="130" eb="133">
      <t>スイセンカ</t>
    </rPh>
    <rPh sb="133" eb="135">
      <t>ソクシン</t>
    </rPh>
    <rPh sb="136" eb="137">
      <t>ヒ</t>
    </rPh>
    <rPh sb="138" eb="139">
      <t>ツヅ</t>
    </rPh>
    <rPh sb="140" eb="141">
      <t>ト</t>
    </rPh>
    <rPh sb="142" eb="143">
      <t>ク</t>
    </rPh>
    <phoneticPr fontId="4"/>
  </si>
  <si>
    <t>　管渠改善率は、全くない。類似団体も0.09％である。
　最も早い供用開始が平成6年で、管渠工事後24年程度と耐用年数の半分に達していない。</t>
    <rPh sb="1" eb="3">
      <t>カンキョ</t>
    </rPh>
    <rPh sb="3" eb="5">
      <t>カイゼン</t>
    </rPh>
    <rPh sb="5" eb="6">
      <t>リツ</t>
    </rPh>
    <rPh sb="8" eb="9">
      <t>マッタ</t>
    </rPh>
    <rPh sb="13" eb="15">
      <t>ルイジ</t>
    </rPh>
    <rPh sb="15" eb="17">
      <t>ダンタイ</t>
    </rPh>
    <rPh sb="29" eb="30">
      <t>モット</t>
    </rPh>
    <rPh sb="31" eb="32">
      <t>ハヤ</t>
    </rPh>
    <rPh sb="33" eb="35">
      <t>キョウヨウ</t>
    </rPh>
    <rPh sb="35" eb="37">
      <t>カイシ</t>
    </rPh>
    <rPh sb="38" eb="40">
      <t>ヘイセイ</t>
    </rPh>
    <rPh sb="41" eb="42">
      <t>ネン</t>
    </rPh>
    <rPh sb="44" eb="46">
      <t>カンキョ</t>
    </rPh>
    <rPh sb="46" eb="48">
      <t>コウジ</t>
    </rPh>
    <rPh sb="48" eb="49">
      <t>ゴ</t>
    </rPh>
    <rPh sb="51" eb="52">
      <t>ネン</t>
    </rPh>
    <rPh sb="52" eb="54">
      <t>テイド</t>
    </rPh>
    <rPh sb="55" eb="57">
      <t>タイヨウ</t>
    </rPh>
    <rPh sb="57" eb="59">
      <t>ネンスウ</t>
    </rPh>
    <rPh sb="60" eb="62">
      <t>ハンブン</t>
    </rPh>
    <rPh sb="63" eb="64">
      <t>タッ</t>
    </rPh>
    <phoneticPr fontId="4"/>
  </si>
  <si>
    <t>①収益的収支比率は、毎年増加して、平成28年度で99.25％とほぼ100％であり、総収入の内62.9％が一般会計からの繰入金によるものである。なお、単年度決算では赤字であるため、引き続き経営改善に取り組むとともに、受益者負担の原則に基づき、使用料の適正化に努める。
④企業債残高対事業規模比率は、横ばい状況であり、平成28年度は503.41％となっている。類似団体の38.8％と非常に少なく、引き続き適正な投資に努める。
⑤経費回収率は、増加傾向にあり、平成28年度で94.26％と、類似団体より24ポイント高い。100％を下回っているため、適正な使用料収入の確保と汚水処理費の削減が必要である。
⑥汚水処理原価は、減少傾向にあり、平成28年度で223.88円となっている。類似団体より11ポイント低く、引き続き汚水処理コストの削減に努める。
⑦施設利用率は、横ばい状況であり、平成28年度で38.88％と、類似団体より4ポイント低い。最大稼働率は56.75％である。
⑧水洗化率は、増加傾向にあり、平成28年度で80.95％である。類似団体より2ポイント低く、100％未満であるため、水洗化率の向上の取り組みが必要である。</t>
    <rPh sb="1" eb="4">
      <t>シュウエキテキ</t>
    </rPh>
    <rPh sb="4" eb="6">
      <t>シュウシ</t>
    </rPh>
    <rPh sb="6" eb="8">
      <t>ヒリツ</t>
    </rPh>
    <rPh sb="10" eb="12">
      <t>マイトシ</t>
    </rPh>
    <rPh sb="12" eb="14">
      <t>ゾウカ</t>
    </rPh>
    <rPh sb="17" eb="19">
      <t>ヘイセイ</t>
    </rPh>
    <rPh sb="21" eb="23">
      <t>ネンド</t>
    </rPh>
    <rPh sb="41" eb="44">
      <t>ソウシュウニュウ</t>
    </rPh>
    <rPh sb="45" eb="46">
      <t>ウチ</t>
    </rPh>
    <rPh sb="52" eb="54">
      <t>イッパン</t>
    </rPh>
    <rPh sb="54" eb="56">
      <t>カイケイ</t>
    </rPh>
    <rPh sb="59" eb="61">
      <t>クリイレ</t>
    </rPh>
    <rPh sb="61" eb="62">
      <t>キン</t>
    </rPh>
    <rPh sb="74" eb="77">
      <t>タンネンド</t>
    </rPh>
    <rPh sb="77" eb="79">
      <t>ケッサン</t>
    </rPh>
    <rPh sb="81" eb="83">
      <t>アカジ</t>
    </rPh>
    <rPh sb="89" eb="90">
      <t>ヒ</t>
    </rPh>
    <rPh sb="91" eb="92">
      <t>ツヅ</t>
    </rPh>
    <rPh sb="93" eb="95">
      <t>ケイエイ</t>
    </rPh>
    <rPh sb="95" eb="97">
      <t>カイゼン</t>
    </rPh>
    <rPh sb="98" eb="99">
      <t>ト</t>
    </rPh>
    <rPh sb="100" eb="101">
      <t>ク</t>
    </rPh>
    <rPh sb="107" eb="110">
      <t>ジュエキシャ</t>
    </rPh>
    <rPh sb="110" eb="112">
      <t>フタン</t>
    </rPh>
    <rPh sb="113" eb="115">
      <t>ゲンソク</t>
    </rPh>
    <rPh sb="116" eb="117">
      <t>モト</t>
    </rPh>
    <rPh sb="120" eb="122">
      <t>シヨウ</t>
    </rPh>
    <rPh sb="122" eb="123">
      <t>リョウ</t>
    </rPh>
    <rPh sb="124" eb="127">
      <t>テキセイカ</t>
    </rPh>
    <rPh sb="128" eb="129">
      <t>ツト</t>
    </rPh>
    <rPh sb="134" eb="136">
      <t>キギョウ</t>
    </rPh>
    <rPh sb="136" eb="137">
      <t>サイ</t>
    </rPh>
    <rPh sb="137" eb="139">
      <t>ザンダカ</t>
    </rPh>
    <rPh sb="139" eb="140">
      <t>タイ</t>
    </rPh>
    <rPh sb="140" eb="142">
      <t>ジギョウ</t>
    </rPh>
    <rPh sb="142" eb="144">
      <t>キボ</t>
    </rPh>
    <rPh sb="144" eb="146">
      <t>ヒリツ</t>
    </rPh>
    <rPh sb="148" eb="149">
      <t>ヨコ</t>
    </rPh>
    <rPh sb="151" eb="153">
      <t>ジョウキョウ</t>
    </rPh>
    <rPh sb="157" eb="159">
      <t>ヘイセイ</t>
    </rPh>
    <rPh sb="161" eb="163">
      <t>ネンド</t>
    </rPh>
    <rPh sb="178" eb="180">
      <t>ルイジ</t>
    </rPh>
    <rPh sb="180" eb="182">
      <t>ダンタイ</t>
    </rPh>
    <rPh sb="189" eb="191">
      <t>ヒジョウ</t>
    </rPh>
    <rPh sb="192" eb="193">
      <t>スク</t>
    </rPh>
    <rPh sb="196" eb="197">
      <t>ヒ</t>
    </rPh>
    <rPh sb="198" eb="199">
      <t>ツヅ</t>
    </rPh>
    <rPh sb="200" eb="202">
      <t>テキセイ</t>
    </rPh>
    <rPh sb="203" eb="205">
      <t>トウシ</t>
    </rPh>
    <rPh sb="206" eb="207">
      <t>ツト</t>
    </rPh>
    <rPh sb="212" eb="214">
      <t>ケイヒ</t>
    </rPh>
    <rPh sb="214" eb="216">
      <t>カイシュウ</t>
    </rPh>
    <rPh sb="216" eb="217">
      <t>リツ</t>
    </rPh>
    <rPh sb="219" eb="221">
      <t>ゾウカ</t>
    </rPh>
    <rPh sb="221" eb="223">
      <t>ケイコウ</t>
    </rPh>
    <rPh sb="227" eb="229">
      <t>ヘイセイ</t>
    </rPh>
    <rPh sb="231" eb="233">
      <t>ネンド</t>
    </rPh>
    <rPh sb="242" eb="244">
      <t>ルイジ</t>
    </rPh>
    <rPh sb="244" eb="246">
      <t>ダンタイ</t>
    </rPh>
    <rPh sb="254" eb="255">
      <t>タカ</t>
    </rPh>
    <rPh sb="262" eb="264">
      <t>シタマワ</t>
    </rPh>
    <rPh sb="271" eb="273">
      <t>テキセイ</t>
    </rPh>
    <rPh sb="274" eb="276">
      <t>シヨウ</t>
    </rPh>
    <rPh sb="276" eb="277">
      <t>リョウ</t>
    </rPh>
    <rPh sb="277" eb="279">
      <t>シュウニュウ</t>
    </rPh>
    <rPh sb="280" eb="282">
      <t>カクホ</t>
    </rPh>
    <rPh sb="283" eb="285">
      <t>オスイ</t>
    </rPh>
    <rPh sb="285" eb="287">
      <t>ショリ</t>
    </rPh>
    <rPh sb="287" eb="288">
      <t>ヒ</t>
    </rPh>
    <rPh sb="289" eb="291">
      <t>サクゲン</t>
    </rPh>
    <rPh sb="292" eb="294">
      <t>ヒツヨウ</t>
    </rPh>
    <rPh sb="300" eb="302">
      <t>オスイ</t>
    </rPh>
    <rPh sb="302" eb="304">
      <t>ショリ</t>
    </rPh>
    <rPh sb="304" eb="306">
      <t>ゲンカ</t>
    </rPh>
    <rPh sb="308" eb="310">
      <t>ゲンショウ</t>
    </rPh>
    <rPh sb="310" eb="312">
      <t>ケイコウ</t>
    </rPh>
    <rPh sb="316" eb="318">
      <t>ヘイセイ</t>
    </rPh>
    <rPh sb="320" eb="322">
      <t>ネンド</t>
    </rPh>
    <rPh sb="329" eb="330">
      <t>エン</t>
    </rPh>
    <rPh sb="337" eb="339">
      <t>ルイジ</t>
    </rPh>
    <rPh sb="339" eb="341">
      <t>ダンタイ</t>
    </rPh>
    <rPh sb="349" eb="350">
      <t>ヒク</t>
    </rPh>
    <rPh sb="352" eb="353">
      <t>ヒ</t>
    </rPh>
    <rPh sb="354" eb="355">
      <t>ツヅ</t>
    </rPh>
    <rPh sb="356" eb="358">
      <t>オスイ</t>
    </rPh>
    <rPh sb="358" eb="360">
      <t>ショリ</t>
    </rPh>
    <rPh sb="364" eb="366">
      <t>サクゲン</t>
    </rPh>
    <rPh sb="367" eb="368">
      <t>ツト</t>
    </rPh>
    <rPh sb="373" eb="375">
      <t>シセツ</t>
    </rPh>
    <rPh sb="375" eb="378">
      <t>リヨウリツ</t>
    </rPh>
    <rPh sb="380" eb="381">
      <t>ヨコ</t>
    </rPh>
    <rPh sb="383" eb="385">
      <t>ジョウキョウ</t>
    </rPh>
    <rPh sb="389" eb="391">
      <t>ヘイセイ</t>
    </rPh>
    <rPh sb="393" eb="395">
      <t>ネンド</t>
    </rPh>
    <rPh sb="404" eb="406">
      <t>ルイジ</t>
    </rPh>
    <rPh sb="406" eb="408">
      <t>ダンタイ</t>
    </rPh>
    <rPh sb="415" eb="416">
      <t>ヒク</t>
    </rPh>
    <rPh sb="418" eb="420">
      <t>サイダイ</t>
    </rPh>
    <rPh sb="420" eb="422">
      <t>カドウ</t>
    </rPh>
    <rPh sb="422" eb="423">
      <t>リツ</t>
    </rPh>
    <rPh sb="436" eb="439">
      <t>スイセンカ</t>
    </rPh>
    <rPh sb="439" eb="440">
      <t>リツ</t>
    </rPh>
    <rPh sb="442" eb="444">
      <t>ゾウカ</t>
    </rPh>
    <rPh sb="444" eb="446">
      <t>ケイコウ</t>
    </rPh>
    <rPh sb="450" eb="452">
      <t>ヘイセイ</t>
    </rPh>
    <rPh sb="454" eb="456">
      <t>ネンド</t>
    </rPh>
    <rPh sb="467" eb="469">
      <t>ルイジ</t>
    </rPh>
    <rPh sb="469" eb="471">
      <t>ダンタイ</t>
    </rPh>
    <rPh sb="478" eb="479">
      <t>ヒク</t>
    </rPh>
    <rPh sb="485" eb="487">
      <t>ミマン</t>
    </rPh>
    <rPh sb="493" eb="496">
      <t>スイセンカ</t>
    </rPh>
    <rPh sb="496" eb="497">
      <t>リツ</t>
    </rPh>
    <rPh sb="498" eb="500">
      <t>コウジョウ</t>
    </rPh>
    <rPh sb="501" eb="502">
      <t>ト</t>
    </rPh>
    <rPh sb="503" eb="504">
      <t>ク</t>
    </rPh>
    <rPh sb="506" eb="508">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</si>
</sst>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34897008"/>
        <c:axId val="250232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0.11</c:v>
                </c:pt>
                <c:pt idx="1">
                  <c:v>0.05</c:v>
                </c:pt>
                <c:pt idx="2">
                  <c:v>0.04</c:v>
                </c:pt>
                <c:pt idx="3">
                  <c:v>7.0000000000000007E-2</c:v>
                </c:pt>
                <c:pt idx="4">
                  <c:v>0.09</c:v>
                </c:pt>
              </c:numCache>
            </c:numRef>
          </c:val>
          <c:smooth val="0"/>
        </c:ser>
        <c:dLbls>
          <c:showLegendKey val="0"/>
          <c:showVal val="0"/>
          <c:showCatName val="0"/>
          <c:showSerName val="0"/>
          <c:showPercent val="0"/>
          <c:showBubbleSize val="0"/>
        </c:dLbls>
        <c:marker val="1"/>
        <c:smooth val="0"/>
        <c:axId val="134897008"/>
        <c:axId val="250232000"/>
      </c:lineChart>
      <c:dateAx>
        <c:axId val="134897008"/>
        <c:scaling>
          <c:orientation val="minMax"/>
        </c:scaling>
        <c:delete val="1"/>
        <c:axPos val="b"/>
        <c:numFmt formatCode="ge" sourceLinked="1"/>
        <c:majorTickMark val="none"/>
        <c:minorTickMark val="none"/>
        <c:tickLblPos val="none"/>
        <c:crossAx val="250232000"/>
        <c:crosses val="autoZero"/>
        <c:auto val="1"/>
        <c:lblOffset val="100"/>
        <c:baseTimeUnit val="years"/>
      </c:dateAx>
      <c:valAx>
        <c:axId val="250232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4897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81.13</c:v>
                </c:pt>
                <c:pt idx="1">
                  <c:v>81.42</c:v>
                </c:pt>
                <c:pt idx="2">
                  <c:v>92.59</c:v>
                </c:pt>
                <c:pt idx="3">
                  <c:v>98.74</c:v>
                </c:pt>
                <c:pt idx="4">
                  <c:v>99.25</c:v>
                </c:pt>
              </c:numCache>
            </c:numRef>
          </c:val>
        </c:ser>
        <c:dLbls>
          <c:showLegendKey val="0"/>
          <c:showVal val="0"/>
          <c:showCatName val="0"/>
          <c:showSerName val="0"/>
          <c:showPercent val="0"/>
          <c:showBubbleSize val="0"/>
        </c:dLbls>
        <c:gapWidth val="150"/>
        <c:axId val="249769472"/>
        <c:axId val="250223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49769472"/>
        <c:axId val="250223688"/>
      </c:lineChart>
      <c:dateAx>
        <c:axId val="249769472"/>
        <c:scaling>
          <c:orientation val="minMax"/>
        </c:scaling>
        <c:delete val="1"/>
        <c:axPos val="b"/>
        <c:numFmt formatCode="ge" sourceLinked="1"/>
        <c:majorTickMark val="none"/>
        <c:minorTickMark val="none"/>
        <c:tickLblPos val="none"/>
        <c:crossAx val="250223688"/>
        <c:crosses val="autoZero"/>
        <c:auto val="1"/>
        <c:lblOffset val="100"/>
        <c:baseTimeUnit val="years"/>
      </c:dateAx>
      <c:valAx>
        <c:axId val="250223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9769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50218528"/>
        <c:axId val="249969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50218528"/>
        <c:axId val="249969512"/>
      </c:lineChart>
      <c:dateAx>
        <c:axId val="250218528"/>
        <c:scaling>
          <c:orientation val="minMax"/>
        </c:scaling>
        <c:delete val="1"/>
        <c:axPos val="b"/>
        <c:numFmt formatCode="ge" sourceLinked="1"/>
        <c:majorTickMark val="none"/>
        <c:minorTickMark val="none"/>
        <c:tickLblPos val="none"/>
        <c:crossAx val="249969512"/>
        <c:crosses val="autoZero"/>
        <c:auto val="1"/>
        <c:lblOffset val="100"/>
        <c:baseTimeUnit val="years"/>
      </c:dateAx>
      <c:valAx>
        <c:axId val="249969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0218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49997376"/>
        <c:axId val="249997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49997376"/>
        <c:axId val="249997760"/>
      </c:lineChart>
      <c:dateAx>
        <c:axId val="249997376"/>
        <c:scaling>
          <c:orientation val="minMax"/>
        </c:scaling>
        <c:delete val="1"/>
        <c:axPos val="b"/>
        <c:numFmt formatCode="ge" sourceLinked="1"/>
        <c:majorTickMark val="none"/>
        <c:minorTickMark val="none"/>
        <c:tickLblPos val="none"/>
        <c:crossAx val="249997760"/>
        <c:crosses val="autoZero"/>
        <c:auto val="1"/>
        <c:lblOffset val="100"/>
        <c:baseTimeUnit val="years"/>
      </c:dateAx>
      <c:valAx>
        <c:axId val="249997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9997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47644736"/>
        <c:axId val="247645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47644736"/>
        <c:axId val="247645128"/>
      </c:lineChart>
      <c:dateAx>
        <c:axId val="247644736"/>
        <c:scaling>
          <c:orientation val="minMax"/>
        </c:scaling>
        <c:delete val="1"/>
        <c:axPos val="b"/>
        <c:numFmt formatCode="ge" sourceLinked="1"/>
        <c:majorTickMark val="none"/>
        <c:minorTickMark val="none"/>
        <c:tickLblPos val="none"/>
        <c:crossAx val="247645128"/>
        <c:crosses val="autoZero"/>
        <c:auto val="1"/>
        <c:lblOffset val="100"/>
        <c:baseTimeUnit val="years"/>
      </c:dateAx>
      <c:valAx>
        <c:axId val="247645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7644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47646304"/>
        <c:axId val="247646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47646304"/>
        <c:axId val="247646696"/>
      </c:lineChart>
      <c:dateAx>
        <c:axId val="247646304"/>
        <c:scaling>
          <c:orientation val="minMax"/>
        </c:scaling>
        <c:delete val="1"/>
        <c:axPos val="b"/>
        <c:numFmt formatCode="ge" sourceLinked="1"/>
        <c:majorTickMark val="none"/>
        <c:minorTickMark val="none"/>
        <c:tickLblPos val="none"/>
        <c:crossAx val="247646696"/>
        <c:crosses val="autoZero"/>
        <c:auto val="1"/>
        <c:lblOffset val="100"/>
        <c:baseTimeUnit val="years"/>
      </c:dateAx>
      <c:valAx>
        <c:axId val="2476466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7646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476.08</c:v>
                </c:pt>
                <c:pt idx="1">
                  <c:v>346.31</c:v>
                </c:pt>
                <c:pt idx="2">
                  <c:v>233.66</c:v>
                </c:pt>
                <c:pt idx="3">
                  <c:v>504.33</c:v>
                </c:pt>
                <c:pt idx="4">
                  <c:v>503.41</c:v>
                </c:pt>
              </c:numCache>
            </c:numRef>
          </c:val>
        </c:ser>
        <c:dLbls>
          <c:showLegendKey val="0"/>
          <c:showVal val="0"/>
          <c:showCatName val="0"/>
          <c:showSerName val="0"/>
          <c:showPercent val="0"/>
          <c:showBubbleSize val="0"/>
        </c:dLbls>
        <c:gapWidth val="150"/>
        <c:axId val="247647872"/>
        <c:axId val="247648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1622.51</c:v>
                </c:pt>
                <c:pt idx="1">
                  <c:v>1569.13</c:v>
                </c:pt>
                <c:pt idx="2">
                  <c:v>1436</c:v>
                </c:pt>
                <c:pt idx="3">
                  <c:v>1434.89</c:v>
                </c:pt>
                <c:pt idx="4">
                  <c:v>1298.9100000000001</c:v>
                </c:pt>
              </c:numCache>
            </c:numRef>
          </c:val>
          <c:smooth val="0"/>
        </c:ser>
        <c:dLbls>
          <c:showLegendKey val="0"/>
          <c:showVal val="0"/>
          <c:showCatName val="0"/>
          <c:showSerName val="0"/>
          <c:showPercent val="0"/>
          <c:showBubbleSize val="0"/>
        </c:dLbls>
        <c:marker val="1"/>
        <c:smooth val="0"/>
        <c:axId val="247647872"/>
        <c:axId val="247648264"/>
      </c:lineChart>
      <c:dateAx>
        <c:axId val="247647872"/>
        <c:scaling>
          <c:orientation val="minMax"/>
        </c:scaling>
        <c:delete val="1"/>
        <c:axPos val="b"/>
        <c:numFmt formatCode="ge" sourceLinked="1"/>
        <c:majorTickMark val="none"/>
        <c:minorTickMark val="none"/>
        <c:tickLblPos val="none"/>
        <c:crossAx val="247648264"/>
        <c:crosses val="autoZero"/>
        <c:auto val="1"/>
        <c:lblOffset val="100"/>
        <c:baseTimeUnit val="years"/>
      </c:dateAx>
      <c:valAx>
        <c:axId val="247648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7647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68.52</c:v>
                </c:pt>
                <c:pt idx="1">
                  <c:v>67.599999999999994</c:v>
                </c:pt>
                <c:pt idx="2">
                  <c:v>84.61</c:v>
                </c:pt>
                <c:pt idx="3">
                  <c:v>96.92</c:v>
                </c:pt>
                <c:pt idx="4">
                  <c:v>94.26</c:v>
                </c:pt>
              </c:numCache>
            </c:numRef>
          </c:val>
        </c:ser>
        <c:dLbls>
          <c:showLegendKey val="0"/>
          <c:showVal val="0"/>
          <c:showCatName val="0"/>
          <c:showSerName val="0"/>
          <c:showPercent val="0"/>
          <c:showBubbleSize val="0"/>
        </c:dLbls>
        <c:gapWidth val="150"/>
        <c:axId val="250524408"/>
        <c:axId val="250524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62.83</c:v>
                </c:pt>
                <c:pt idx="1">
                  <c:v>64.63</c:v>
                </c:pt>
                <c:pt idx="2">
                  <c:v>66.56</c:v>
                </c:pt>
                <c:pt idx="3">
                  <c:v>66.22</c:v>
                </c:pt>
                <c:pt idx="4">
                  <c:v>69.87</c:v>
                </c:pt>
              </c:numCache>
            </c:numRef>
          </c:val>
          <c:smooth val="0"/>
        </c:ser>
        <c:dLbls>
          <c:showLegendKey val="0"/>
          <c:showVal val="0"/>
          <c:showCatName val="0"/>
          <c:showSerName val="0"/>
          <c:showPercent val="0"/>
          <c:showBubbleSize val="0"/>
        </c:dLbls>
        <c:marker val="1"/>
        <c:smooth val="0"/>
        <c:axId val="250524408"/>
        <c:axId val="250524800"/>
      </c:lineChart>
      <c:dateAx>
        <c:axId val="250524408"/>
        <c:scaling>
          <c:orientation val="minMax"/>
        </c:scaling>
        <c:delete val="1"/>
        <c:axPos val="b"/>
        <c:numFmt formatCode="ge" sourceLinked="1"/>
        <c:majorTickMark val="none"/>
        <c:minorTickMark val="none"/>
        <c:tickLblPos val="none"/>
        <c:crossAx val="250524800"/>
        <c:crosses val="autoZero"/>
        <c:auto val="1"/>
        <c:lblOffset val="100"/>
        <c:baseTimeUnit val="years"/>
      </c:dateAx>
      <c:valAx>
        <c:axId val="250524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0524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291.14</c:v>
                </c:pt>
                <c:pt idx="1">
                  <c:v>290.97000000000003</c:v>
                </c:pt>
                <c:pt idx="2">
                  <c:v>238.26</c:v>
                </c:pt>
                <c:pt idx="3">
                  <c:v>208.83</c:v>
                </c:pt>
                <c:pt idx="4">
                  <c:v>223.88</c:v>
                </c:pt>
              </c:numCache>
            </c:numRef>
          </c:val>
        </c:ser>
        <c:dLbls>
          <c:showLegendKey val="0"/>
          <c:showVal val="0"/>
          <c:showCatName val="0"/>
          <c:showSerName val="0"/>
          <c:showPercent val="0"/>
          <c:showBubbleSize val="0"/>
        </c:dLbls>
        <c:gapWidth val="150"/>
        <c:axId val="250525976"/>
        <c:axId val="250526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250.43</c:v>
                </c:pt>
                <c:pt idx="1">
                  <c:v>245.75</c:v>
                </c:pt>
                <c:pt idx="2">
                  <c:v>244.29</c:v>
                </c:pt>
                <c:pt idx="3">
                  <c:v>246.72</c:v>
                </c:pt>
                <c:pt idx="4">
                  <c:v>234.96</c:v>
                </c:pt>
              </c:numCache>
            </c:numRef>
          </c:val>
          <c:smooth val="0"/>
        </c:ser>
        <c:dLbls>
          <c:showLegendKey val="0"/>
          <c:showVal val="0"/>
          <c:showCatName val="0"/>
          <c:showSerName val="0"/>
          <c:showPercent val="0"/>
          <c:showBubbleSize val="0"/>
        </c:dLbls>
        <c:marker val="1"/>
        <c:smooth val="0"/>
        <c:axId val="250525976"/>
        <c:axId val="250526368"/>
      </c:lineChart>
      <c:dateAx>
        <c:axId val="250525976"/>
        <c:scaling>
          <c:orientation val="minMax"/>
        </c:scaling>
        <c:delete val="1"/>
        <c:axPos val="b"/>
        <c:numFmt formatCode="ge" sourceLinked="1"/>
        <c:majorTickMark val="none"/>
        <c:minorTickMark val="none"/>
        <c:tickLblPos val="none"/>
        <c:crossAx val="250526368"/>
        <c:crosses val="autoZero"/>
        <c:auto val="1"/>
        <c:lblOffset val="100"/>
        <c:baseTimeUnit val="years"/>
      </c:dateAx>
      <c:valAx>
        <c:axId val="250526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0525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41</c:v>
                </c:pt>
                <c:pt idx="1">
                  <c:v>41</c:v>
                </c:pt>
                <c:pt idx="2">
                  <c:v>39.75</c:v>
                </c:pt>
                <c:pt idx="3">
                  <c:v>38.880000000000003</c:v>
                </c:pt>
                <c:pt idx="4">
                  <c:v>38.880000000000003</c:v>
                </c:pt>
              </c:numCache>
            </c:numRef>
          </c:val>
        </c:ser>
        <c:dLbls>
          <c:showLegendKey val="0"/>
          <c:showVal val="0"/>
          <c:showCatName val="0"/>
          <c:showSerName val="0"/>
          <c:showPercent val="0"/>
          <c:showBubbleSize val="0"/>
        </c:dLbls>
        <c:gapWidth val="150"/>
        <c:axId val="250527544"/>
        <c:axId val="250527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42.31</c:v>
                </c:pt>
                <c:pt idx="1">
                  <c:v>43.65</c:v>
                </c:pt>
                <c:pt idx="2">
                  <c:v>43.58</c:v>
                </c:pt>
                <c:pt idx="3">
                  <c:v>41.35</c:v>
                </c:pt>
                <c:pt idx="4">
                  <c:v>42.9</c:v>
                </c:pt>
              </c:numCache>
            </c:numRef>
          </c:val>
          <c:smooth val="0"/>
        </c:ser>
        <c:dLbls>
          <c:showLegendKey val="0"/>
          <c:showVal val="0"/>
          <c:showCatName val="0"/>
          <c:showSerName val="0"/>
          <c:showPercent val="0"/>
          <c:showBubbleSize val="0"/>
        </c:dLbls>
        <c:marker val="1"/>
        <c:smooth val="0"/>
        <c:axId val="250527544"/>
        <c:axId val="250527936"/>
      </c:lineChart>
      <c:dateAx>
        <c:axId val="250527544"/>
        <c:scaling>
          <c:orientation val="minMax"/>
        </c:scaling>
        <c:delete val="1"/>
        <c:axPos val="b"/>
        <c:numFmt formatCode="ge" sourceLinked="1"/>
        <c:majorTickMark val="none"/>
        <c:minorTickMark val="none"/>
        <c:tickLblPos val="none"/>
        <c:crossAx val="250527936"/>
        <c:crosses val="autoZero"/>
        <c:auto val="1"/>
        <c:lblOffset val="100"/>
        <c:baseTimeUnit val="years"/>
      </c:dateAx>
      <c:valAx>
        <c:axId val="250527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0527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81.44</c:v>
                </c:pt>
                <c:pt idx="1">
                  <c:v>85.53</c:v>
                </c:pt>
                <c:pt idx="2">
                  <c:v>78.31</c:v>
                </c:pt>
                <c:pt idx="3">
                  <c:v>80.23</c:v>
                </c:pt>
                <c:pt idx="4">
                  <c:v>80.95</c:v>
                </c:pt>
              </c:numCache>
            </c:numRef>
          </c:val>
        </c:ser>
        <c:dLbls>
          <c:showLegendKey val="0"/>
          <c:showVal val="0"/>
          <c:showCatName val="0"/>
          <c:showSerName val="0"/>
          <c:showPercent val="0"/>
          <c:showBubbleSize val="0"/>
        </c:dLbls>
        <c:gapWidth val="150"/>
        <c:axId val="250529112"/>
        <c:axId val="25052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81.3</c:v>
                </c:pt>
                <c:pt idx="1">
                  <c:v>82.2</c:v>
                </c:pt>
                <c:pt idx="2">
                  <c:v>82.35</c:v>
                </c:pt>
                <c:pt idx="3">
                  <c:v>82.9</c:v>
                </c:pt>
                <c:pt idx="4">
                  <c:v>83.5</c:v>
                </c:pt>
              </c:numCache>
            </c:numRef>
          </c:val>
          <c:smooth val="0"/>
        </c:ser>
        <c:dLbls>
          <c:showLegendKey val="0"/>
          <c:showVal val="0"/>
          <c:showCatName val="0"/>
          <c:showSerName val="0"/>
          <c:showPercent val="0"/>
          <c:showBubbleSize val="0"/>
        </c:dLbls>
        <c:marker val="1"/>
        <c:smooth val="0"/>
        <c:axId val="250529112"/>
        <c:axId val="250529504"/>
      </c:lineChart>
      <c:dateAx>
        <c:axId val="250529112"/>
        <c:scaling>
          <c:orientation val="minMax"/>
        </c:scaling>
        <c:delete val="1"/>
        <c:axPos val="b"/>
        <c:numFmt formatCode="ge" sourceLinked="1"/>
        <c:majorTickMark val="none"/>
        <c:minorTickMark val="none"/>
        <c:tickLblPos val="none"/>
        <c:crossAx val="250529504"/>
        <c:crosses val="autoZero"/>
        <c:auto val="1"/>
        <c:lblOffset val="100"/>
        <c:baseTimeUnit val="years"/>
      </c:dateAx>
      <c:valAx>
        <c:axId val="250529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0529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【1,348.09】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【42.17】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【232.54】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【69.80】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I9" zoomScaleNormal="100" workbookViewId="0">
      <selection activeCell="AX13" sqref="AX13"/>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75" t="str">
        <f>データ!H6</f>
        <v>広島県　庄原市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63" t="s">
        <v>1</v>
      </c>
      <c r="C7" s="63"/>
      <c r="D7" s="63"/>
      <c r="E7" s="63"/>
      <c r="F7" s="63"/>
      <c r="G7" s="63"/>
      <c r="H7" s="63"/>
      <c r="I7" s="63" t="s">
        <v>2</v>
      </c>
      <c r="J7" s="63"/>
      <c r="K7" s="63"/>
      <c r="L7" s="63"/>
      <c r="M7" s="63"/>
      <c r="N7" s="63"/>
      <c r="O7" s="63"/>
      <c r="P7" s="63" t="s">
        <v>3</v>
      </c>
      <c r="Q7" s="63"/>
      <c r="R7" s="63"/>
      <c r="S7" s="63"/>
      <c r="T7" s="63"/>
      <c r="U7" s="63"/>
      <c r="V7" s="63"/>
      <c r="W7" s="63" t="s">
        <v>4</v>
      </c>
      <c r="X7" s="63"/>
      <c r="Y7" s="63"/>
      <c r="Z7" s="63"/>
      <c r="AA7" s="63"/>
      <c r="AB7" s="63"/>
      <c r="AC7" s="63"/>
      <c r="AD7" s="63" t="s">
        <v>5</v>
      </c>
      <c r="AE7" s="63"/>
      <c r="AF7" s="63"/>
      <c r="AG7" s="63"/>
      <c r="AH7" s="63"/>
      <c r="AI7" s="63"/>
      <c r="AJ7" s="63"/>
      <c r="AK7" s="4"/>
      <c r="AL7" s="63" t="s">
        <v>6</v>
      </c>
      <c r="AM7" s="63"/>
      <c r="AN7" s="63"/>
      <c r="AO7" s="63"/>
      <c r="AP7" s="63"/>
      <c r="AQ7" s="63"/>
      <c r="AR7" s="63"/>
      <c r="AS7" s="63"/>
      <c r="AT7" s="63" t="s">
        <v>7</v>
      </c>
      <c r="AU7" s="63"/>
      <c r="AV7" s="63"/>
      <c r="AW7" s="63"/>
      <c r="AX7" s="63"/>
      <c r="AY7" s="63"/>
      <c r="AZ7" s="63"/>
      <c r="BA7" s="63"/>
      <c r="BB7" s="63" t="s">
        <v>8</v>
      </c>
      <c r="BC7" s="63"/>
      <c r="BD7" s="63"/>
      <c r="BE7" s="63"/>
      <c r="BF7" s="63"/>
      <c r="BG7" s="63"/>
      <c r="BH7" s="63"/>
      <c r="BI7" s="63"/>
      <c r="BJ7" s="4"/>
      <c r="BK7" s="4"/>
      <c r="BL7" s="5" t="s">
        <v>9</v>
      </c>
      <c r="BM7" s="6"/>
      <c r="BN7" s="6"/>
      <c r="BO7" s="6"/>
      <c r="BP7" s="6"/>
      <c r="BQ7" s="6"/>
      <c r="BR7" s="6"/>
      <c r="BS7" s="6"/>
      <c r="BT7" s="6"/>
      <c r="BU7" s="6"/>
      <c r="BV7" s="6"/>
      <c r="BW7" s="6"/>
      <c r="BX7" s="6"/>
      <c r="BY7" s="7"/>
    </row>
    <row r="8" spans="1:78" ht="18.75" customHeight="1">
      <c r="A8" s="2"/>
      <c r="B8" s="72" t="str">
        <f>データ!I6</f>
        <v>法非適用</v>
      </c>
      <c r="C8" s="72"/>
      <c r="D8" s="72"/>
      <c r="E8" s="72"/>
      <c r="F8" s="72"/>
      <c r="G8" s="72"/>
      <c r="H8" s="72"/>
      <c r="I8" s="72" t="str">
        <f>データ!J6</f>
        <v>下水道事業</v>
      </c>
      <c r="J8" s="72"/>
      <c r="K8" s="72"/>
      <c r="L8" s="72"/>
      <c r="M8" s="72"/>
      <c r="N8" s="72"/>
      <c r="O8" s="72"/>
      <c r="P8" s="72" t="str">
        <f>データ!K6</f>
        <v>特定環境保全公共下水道</v>
      </c>
      <c r="Q8" s="72"/>
      <c r="R8" s="72"/>
      <c r="S8" s="72"/>
      <c r="T8" s="72"/>
      <c r="U8" s="72"/>
      <c r="V8" s="72"/>
      <c r="W8" s="72" t="str">
        <f>データ!L6</f>
        <v>D2</v>
      </c>
      <c r="X8" s="72"/>
      <c r="Y8" s="72"/>
      <c r="Z8" s="72"/>
      <c r="AA8" s="72"/>
      <c r="AB8" s="72"/>
      <c r="AC8" s="72"/>
      <c r="AD8" s="73" t="s">
        <v>122</v>
      </c>
      <c r="AE8" s="73"/>
      <c r="AF8" s="73"/>
      <c r="AG8" s="73"/>
      <c r="AH8" s="73"/>
      <c r="AI8" s="73"/>
      <c r="AJ8" s="73"/>
      <c r="AK8" s="4"/>
      <c r="AL8" s="67">
        <f>データ!S6</f>
        <v>37000</v>
      </c>
      <c r="AM8" s="67"/>
      <c r="AN8" s="67"/>
      <c r="AO8" s="67"/>
      <c r="AP8" s="67"/>
      <c r="AQ8" s="67"/>
      <c r="AR8" s="67"/>
      <c r="AS8" s="67"/>
      <c r="AT8" s="66">
        <f>データ!T6</f>
        <v>1246.49</v>
      </c>
      <c r="AU8" s="66"/>
      <c r="AV8" s="66"/>
      <c r="AW8" s="66"/>
      <c r="AX8" s="66"/>
      <c r="AY8" s="66"/>
      <c r="AZ8" s="66"/>
      <c r="BA8" s="66"/>
      <c r="BB8" s="66">
        <f>データ!U6</f>
        <v>29.68</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c r="A9" s="2"/>
      <c r="B9" s="63" t="s">
        <v>12</v>
      </c>
      <c r="C9" s="63"/>
      <c r="D9" s="63"/>
      <c r="E9" s="63"/>
      <c r="F9" s="63"/>
      <c r="G9" s="63"/>
      <c r="H9" s="63"/>
      <c r="I9" s="63" t="s">
        <v>13</v>
      </c>
      <c r="J9" s="63"/>
      <c r="K9" s="63"/>
      <c r="L9" s="63"/>
      <c r="M9" s="63"/>
      <c r="N9" s="63"/>
      <c r="O9" s="63"/>
      <c r="P9" s="63" t="s">
        <v>14</v>
      </c>
      <c r="Q9" s="63"/>
      <c r="R9" s="63"/>
      <c r="S9" s="63"/>
      <c r="T9" s="63"/>
      <c r="U9" s="63"/>
      <c r="V9" s="63"/>
      <c r="W9" s="63" t="s">
        <v>15</v>
      </c>
      <c r="X9" s="63"/>
      <c r="Y9" s="63"/>
      <c r="Z9" s="63"/>
      <c r="AA9" s="63"/>
      <c r="AB9" s="63"/>
      <c r="AC9" s="63"/>
      <c r="AD9" s="63" t="s">
        <v>16</v>
      </c>
      <c r="AE9" s="63"/>
      <c r="AF9" s="63"/>
      <c r="AG9" s="63"/>
      <c r="AH9" s="63"/>
      <c r="AI9" s="63"/>
      <c r="AJ9" s="63"/>
      <c r="AK9" s="4"/>
      <c r="AL9" s="63" t="s">
        <v>17</v>
      </c>
      <c r="AM9" s="63"/>
      <c r="AN9" s="63"/>
      <c r="AO9" s="63"/>
      <c r="AP9" s="63"/>
      <c r="AQ9" s="63"/>
      <c r="AR9" s="63"/>
      <c r="AS9" s="63"/>
      <c r="AT9" s="63" t="s">
        <v>18</v>
      </c>
      <c r="AU9" s="63"/>
      <c r="AV9" s="63"/>
      <c r="AW9" s="63"/>
      <c r="AX9" s="63"/>
      <c r="AY9" s="63"/>
      <c r="AZ9" s="63"/>
      <c r="BA9" s="63"/>
      <c r="BB9" s="63" t="s">
        <v>19</v>
      </c>
      <c r="BC9" s="63"/>
      <c r="BD9" s="63"/>
      <c r="BE9" s="63"/>
      <c r="BF9" s="63"/>
      <c r="BG9" s="63"/>
      <c r="BH9" s="63"/>
      <c r="BI9" s="63"/>
      <c r="BJ9" s="4"/>
      <c r="BK9" s="4"/>
      <c r="BL9" s="64" t="s">
        <v>20</v>
      </c>
      <c r="BM9" s="65"/>
      <c r="BN9" s="11" t="s">
        <v>21</v>
      </c>
      <c r="BO9" s="12"/>
      <c r="BP9" s="12"/>
      <c r="BQ9" s="12"/>
      <c r="BR9" s="12"/>
      <c r="BS9" s="12"/>
      <c r="BT9" s="12"/>
      <c r="BU9" s="12"/>
      <c r="BV9" s="12"/>
      <c r="BW9" s="12"/>
      <c r="BX9" s="12"/>
      <c r="BY9" s="13"/>
    </row>
    <row r="10" spans="1:78" ht="18.75" customHeight="1">
      <c r="A10" s="2"/>
      <c r="B10" s="66" t="str">
        <f>データ!N6</f>
        <v>-</v>
      </c>
      <c r="C10" s="66"/>
      <c r="D10" s="66"/>
      <c r="E10" s="66"/>
      <c r="F10" s="66"/>
      <c r="G10" s="66"/>
      <c r="H10" s="66"/>
      <c r="I10" s="66" t="str">
        <f>データ!O6</f>
        <v>該当数値なし</v>
      </c>
      <c r="J10" s="66"/>
      <c r="K10" s="66"/>
      <c r="L10" s="66"/>
      <c r="M10" s="66"/>
      <c r="N10" s="66"/>
      <c r="O10" s="66"/>
      <c r="P10" s="66">
        <f>データ!P6</f>
        <v>5.72</v>
      </c>
      <c r="Q10" s="66"/>
      <c r="R10" s="66"/>
      <c r="S10" s="66"/>
      <c r="T10" s="66"/>
      <c r="U10" s="66"/>
      <c r="V10" s="66"/>
      <c r="W10" s="66">
        <f>データ!Q6</f>
        <v>93.78</v>
      </c>
      <c r="X10" s="66"/>
      <c r="Y10" s="66"/>
      <c r="Z10" s="66"/>
      <c r="AA10" s="66"/>
      <c r="AB10" s="66"/>
      <c r="AC10" s="66"/>
      <c r="AD10" s="67">
        <f>データ!R6</f>
        <v>3771</v>
      </c>
      <c r="AE10" s="67"/>
      <c r="AF10" s="67"/>
      <c r="AG10" s="67"/>
      <c r="AH10" s="67"/>
      <c r="AI10" s="67"/>
      <c r="AJ10" s="67"/>
      <c r="AK10" s="2"/>
      <c r="AL10" s="67">
        <f>データ!V6</f>
        <v>2094</v>
      </c>
      <c r="AM10" s="67"/>
      <c r="AN10" s="67"/>
      <c r="AO10" s="67"/>
      <c r="AP10" s="67"/>
      <c r="AQ10" s="67"/>
      <c r="AR10" s="67"/>
      <c r="AS10" s="67"/>
      <c r="AT10" s="66">
        <f>データ!W6</f>
        <v>1.35</v>
      </c>
      <c r="AU10" s="66"/>
      <c r="AV10" s="66"/>
      <c r="AW10" s="66"/>
      <c r="AX10" s="66"/>
      <c r="AY10" s="66"/>
      <c r="AZ10" s="66"/>
      <c r="BA10" s="66"/>
      <c r="BB10" s="66">
        <f>データ!X6</f>
        <v>1551.11</v>
      </c>
      <c r="BC10" s="66"/>
      <c r="BD10" s="66"/>
      <c r="BE10" s="66"/>
      <c r="BF10" s="66"/>
      <c r="BG10" s="66"/>
      <c r="BH10" s="66"/>
      <c r="BI10" s="66"/>
      <c r="BJ10" s="2"/>
      <c r="BK10" s="2"/>
      <c r="BL10" s="68" t="s">
        <v>22</v>
      </c>
      <c r="BM10" s="69"/>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8" t="s">
        <v>125</v>
      </c>
      <c r="BM16" s="49"/>
      <c r="BN16" s="49"/>
      <c r="BO16" s="49"/>
      <c r="BP16" s="49"/>
      <c r="BQ16" s="49"/>
      <c r="BR16" s="49"/>
      <c r="BS16" s="49"/>
      <c r="BT16" s="49"/>
      <c r="BU16" s="49"/>
      <c r="BV16" s="49"/>
      <c r="BW16" s="49"/>
      <c r="BX16" s="49"/>
      <c r="BY16" s="49"/>
      <c r="BZ16" s="50"/>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8"/>
      <c r="BM17" s="49"/>
      <c r="BN17" s="49"/>
      <c r="BO17" s="49"/>
      <c r="BP17" s="49"/>
      <c r="BQ17" s="49"/>
      <c r="BR17" s="49"/>
      <c r="BS17" s="49"/>
      <c r="BT17" s="49"/>
      <c r="BU17" s="49"/>
      <c r="BV17" s="49"/>
      <c r="BW17" s="49"/>
      <c r="BX17" s="49"/>
      <c r="BY17" s="49"/>
      <c r="BZ17" s="50"/>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8"/>
      <c r="BM18" s="49"/>
      <c r="BN18" s="49"/>
      <c r="BO18" s="49"/>
      <c r="BP18" s="49"/>
      <c r="BQ18" s="49"/>
      <c r="BR18" s="49"/>
      <c r="BS18" s="49"/>
      <c r="BT18" s="49"/>
      <c r="BU18" s="49"/>
      <c r="BV18" s="49"/>
      <c r="BW18" s="49"/>
      <c r="BX18" s="49"/>
      <c r="BY18" s="49"/>
      <c r="BZ18" s="50"/>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8"/>
      <c r="BM19" s="49"/>
      <c r="BN19" s="49"/>
      <c r="BO19" s="49"/>
      <c r="BP19" s="49"/>
      <c r="BQ19" s="49"/>
      <c r="BR19" s="49"/>
      <c r="BS19" s="49"/>
      <c r="BT19" s="49"/>
      <c r="BU19" s="49"/>
      <c r="BV19" s="49"/>
      <c r="BW19" s="49"/>
      <c r="BX19" s="49"/>
      <c r="BY19" s="49"/>
      <c r="BZ19" s="50"/>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8"/>
      <c r="BM20" s="49"/>
      <c r="BN20" s="49"/>
      <c r="BO20" s="49"/>
      <c r="BP20" s="49"/>
      <c r="BQ20" s="49"/>
      <c r="BR20" s="49"/>
      <c r="BS20" s="49"/>
      <c r="BT20" s="49"/>
      <c r="BU20" s="49"/>
      <c r="BV20" s="49"/>
      <c r="BW20" s="49"/>
      <c r="BX20" s="49"/>
      <c r="BY20" s="49"/>
      <c r="BZ20" s="50"/>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8"/>
      <c r="BM21" s="49"/>
      <c r="BN21" s="49"/>
      <c r="BO21" s="49"/>
      <c r="BP21" s="49"/>
      <c r="BQ21" s="49"/>
      <c r="BR21" s="49"/>
      <c r="BS21" s="49"/>
      <c r="BT21" s="49"/>
      <c r="BU21" s="49"/>
      <c r="BV21" s="49"/>
      <c r="BW21" s="49"/>
      <c r="BX21" s="49"/>
      <c r="BY21" s="49"/>
      <c r="BZ21" s="50"/>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8"/>
      <c r="BM22" s="49"/>
      <c r="BN22" s="49"/>
      <c r="BO22" s="49"/>
      <c r="BP22" s="49"/>
      <c r="BQ22" s="49"/>
      <c r="BR22" s="49"/>
      <c r="BS22" s="49"/>
      <c r="BT22" s="49"/>
      <c r="BU22" s="49"/>
      <c r="BV22" s="49"/>
      <c r="BW22" s="49"/>
      <c r="BX22" s="49"/>
      <c r="BY22" s="49"/>
      <c r="BZ22" s="50"/>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8"/>
      <c r="BM23" s="49"/>
      <c r="BN23" s="49"/>
      <c r="BO23" s="49"/>
      <c r="BP23" s="49"/>
      <c r="BQ23" s="49"/>
      <c r="BR23" s="49"/>
      <c r="BS23" s="49"/>
      <c r="BT23" s="49"/>
      <c r="BU23" s="49"/>
      <c r="BV23" s="49"/>
      <c r="BW23" s="49"/>
      <c r="BX23" s="49"/>
      <c r="BY23" s="49"/>
      <c r="BZ23" s="50"/>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8"/>
      <c r="BM24" s="49"/>
      <c r="BN24" s="49"/>
      <c r="BO24" s="49"/>
      <c r="BP24" s="49"/>
      <c r="BQ24" s="49"/>
      <c r="BR24" s="49"/>
      <c r="BS24" s="49"/>
      <c r="BT24" s="49"/>
      <c r="BU24" s="49"/>
      <c r="BV24" s="49"/>
      <c r="BW24" s="49"/>
      <c r="BX24" s="49"/>
      <c r="BY24" s="49"/>
      <c r="BZ24" s="50"/>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8"/>
      <c r="BM25" s="49"/>
      <c r="BN25" s="49"/>
      <c r="BO25" s="49"/>
      <c r="BP25" s="49"/>
      <c r="BQ25" s="49"/>
      <c r="BR25" s="49"/>
      <c r="BS25" s="49"/>
      <c r="BT25" s="49"/>
      <c r="BU25" s="49"/>
      <c r="BV25" s="49"/>
      <c r="BW25" s="49"/>
      <c r="BX25" s="49"/>
      <c r="BY25" s="49"/>
      <c r="BZ25" s="50"/>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8"/>
      <c r="BM26" s="49"/>
      <c r="BN26" s="49"/>
      <c r="BO26" s="49"/>
      <c r="BP26" s="49"/>
      <c r="BQ26" s="49"/>
      <c r="BR26" s="49"/>
      <c r="BS26" s="49"/>
      <c r="BT26" s="49"/>
      <c r="BU26" s="49"/>
      <c r="BV26" s="49"/>
      <c r="BW26" s="49"/>
      <c r="BX26" s="49"/>
      <c r="BY26" s="49"/>
      <c r="BZ26" s="50"/>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8"/>
      <c r="BM27" s="49"/>
      <c r="BN27" s="49"/>
      <c r="BO27" s="49"/>
      <c r="BP27" s="49"/>
      <c r="BQ27" s="49"/>
      <c r="BR27" s="49"/>
      <c r="BS27" s="49"/>
      <c r="BT27" s="49"/>
      <c r="BU27" s="49"/>
      <c r="BV27" s="49"/>
      <c r="BW27" s="49"/>
      <c r="BX27" s="49"/>
      <c r="BY27" s="49"/>
      <c r="BZ27" s="50"/>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8"/>
      <c r="BM28" s="49"/>
      <c r="BN28" s="49"/>
      <c r="BO28" s="49"/>
      <c r="BP28" s="49"/>
      <c r="BQ28" s="49"/>
      <c r="BR28" s="49"/>
      <c r="BS28" s="49"/>
      <c r="BT28" s="49"/>
      <c r="BU28" s="49"/>
      <c r="BV28" s="49"/>
      <c r="BW28" s="49"/>
      <c r="BX28" s="49"/>
      <c r="BY28" s="49"/>
      <c r="BZ28" s="50"/>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8"/>
      <c r="BM29" s="49"/>
      <c r="BN29" s="49"/>
      <c r="BO29" s="49"/>
      <c r="BP29" s="49"/>
      <c r="BQ29" s="49"/>
      <c r="BR29" s="49"/>
      <c r="BS29" s="49"/>
      <c r="BT29" s="49"/>
      <c r="BU29" s="49"/>
      <c r="BV29" s="49"/>
      <c r="BW29" s="49"/>
      <c r="BX29" s="49"/>
      <c r="BY29" s="49"/>
      <c r="BZ29" s="50"/>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8"/>
      <c r="BM30" s="49"/>
      <c r="BN30" s="49"/>
      <c r="BO30" s="49"/>
      <c r="BP30" s="49"/>
      <c r="BQ30" s="49"/>
      <c r="BR30" s="49"/>
      <c r="BS30" s="49"/>
      <c r="BT30" s="49"/>
      <c r="BU30" s="49"/>
      <c r="BV30" s="49"/>
      <c r="BW30" s="49"/>
      <c r="BX30" s="49"/>
      <c r="BY30" s="49"/>
      <c r="BZ30" s="50"/>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8"/>
      <c r="BM31" s="49"/>
      <c r="BN31" s="49"/>
      <c r="BO31" s="49"/>
      <c r="BP31" s="49"/>
      <c r="BQ31" s="49"/>
      <c r="BR31" s="49"/>
      <c r="BS31" s="49"/>
      <c r="BT31" s="49"/>
      <c r="BU31" s="49"/>
      <c r="BV31" s="49"/>
      <c r="BW31" s="49"/>
      <c r="BX31" s="49"/>
      <c r="BY31" s="49"/>
      <c r="BZ31" s="50"/>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8"/>
      <c r="BM32" s="49"/>
      <c r="BN32" s="49"/>
      <c r="BO32" s="49"/>
      <c r="BP32" s="49"/>
      <c r="BQ32" s="49"/>
      <c r="BR32" s="49"/>
      <c r="BS32" s="49"/>
      <c r="BT32" s="49"/>
      <c r="BU32" s="49"/>
      <c r="BV32" s="49"/>
      <c r="BW32" s="49"/>
      <c r="BX32" s="49"/>
      <c r="BY32" s="49"/>
      <c r="BZ32" s="50"/>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8"/>
      <c r="BM33" s="49"/>
      <c r="BN33" s="49"/>
      <c r="BO33" s="49"/>
      <c r="BP33" s="49"/>
      <c r="BQ33" s="49"/>
      <c r="BR33" s="49"/>
      <c r="BS33" s="49"/>
      <c r="BT33" s="49"/>
      <c r="BU33" s="49"/>
      <c r="BV33" s="49"/>
      <c r="BW33" s="49"/>
      <c r="BX33" s="49"/>
      <c r="BY33" s="49"/>
      <c r="BZ33" s="50"/>
    </row>
    <row r="34" spans="1:78" ht="13.5" customHeight="1">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48"/>
      <c r="BM34" s="49"/>
      <c r="BN34" s="49"/>
      <c r="BO34" s="49"/>
      <c r="BP34" s="49"/>
      <c r="BQ34" s="49"/>
      <c r="BR34" s="49"/>
      <c r="BS34" s="49"/>
      <c r="BT34" s="49"/>
      <c r="BU34" s="49"/>
      <c r="BV34" s="49"/>
      <c r="BW34" s="49"/>
      <c r="BX34" s="49"/>
      <c r="BY34" s="49"/>
      <c r="BZ34" s="50"/>
    </row>
    <row r="35" spans="1:78" ht="13.5" customHeight="1">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48"/>
      <c r="BM35" s="49"/>
      <c r="BN35" s="49"/>
      <c r="BO35" s="49"/>
      <c r="BP35" s="49"/>
      <c r="BQ35" s="49"/>
      <c r="BR35" s="49"/>
      <c r="BS35" s="49"/>
      <c r="BT35" s="49"/>
      <c r="BU35" s="49"/>
      <c r="BV35" s="49"/>
      <c r="BW35" s="49"/>
      <c r="BX35" s="49"/>
      <c r="BY35" s="49"/>
      <c r="BZ35" s="50"/>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8"/>
      <c r="BM36" s="49"/>
      <c r="BN36" s="49"/>
      <c r="BO36" s="49"/>
      <c r="BP36" s="49"/>
      <c r="BQ36" s="49"/>
      <c r="BR36" s="49"/>
      <c r="BS36" s="49"/>
      <c r="BT36" s="49"/>
      <c r="BU36" s="49"/>
      <c r="BV36" s="49"/>
      <c r="BW36" s="49"/>
      <c r="BX36" s="49"/>
      <c r="BY36" s="49"/>
      <c r="BZ36" s="50"/>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8"/>
      <c r="BM37" s="49"/>
      <c r="BN37" s="49"/>
      <c r="BO37" s="49"/>
      <c r="BP37" s="49"/>
      <c r="BQ37" s="49"/>
      <c r="BR37" s="49"/>
      <c r="BS37" s="49"/>
      <c r="BT37" s="49"/>
      <c r="BU37" s="49"/>
      <c r="BV37" s="49"/>
      <c r="BW37" s="49"/>
      <c r="BX37" s="49"/>
      <c r="BY37" s="49"/>
      <c r="BZ37" s="50"/>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8"/>
      <c r="BM38" s="49"/>
      <c r="BN38" s="49"/>
      <c r="BO38" s="49"/>
      <c r="BP38" s="49"/>
      <c r="BQ38" s="49"/>
      <c r="BR38" s="49"/>
      <c r="BS38" s="49"/>
      <c r="BT38" s="49"/>
      <c r="BU38" s="49"/>
      <c r="BV38" s="49"/>
      <c r="BW38" s="49"/>
      <c r="BX38" s="49"/>
      <c r="BY38" s="49"/>
      <c r="BZ38" s="50"/>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8"/>
      <c r="BM39" s="49"/>
      <c r="BN39" s="49"/>
      <c r="BO39" s="49"/>
      <c r="BP39" s="49"/>
      <c r="BQ39" s="49"/>
      <c r="BR39" s="49"/>
      <c r="BS39" s="49"/>
      <c r="BT39" s="49"/>
      <c r="BU39" s="49"/>
      <c r="BV39" s="49"/>
      <c r="BW39" s="49"/>
      <c r="BX39" s="49"/>
      <c r="BY39" s="49"/>
      <c r="BZ39" s="50"/>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8"/>
      <c r="BM40" s="49"/>
      <c r="BN40" s="49"/>
      <c r="BO40" s="49"/>
      <c r="BP40" s="49"/>
      <c r="BQ40" s="49"/>
      <c r="BR40" s="49"/>
      <c r="BS40" s="49"/>
      <c r="BT40" s="49"/>
      <c r="BU40" s="49"/>
      <c r="BV40" s="49"/>
      <c r="BW40" s="49"/>
      <c r="BX40" s="49"/>
      <c r="BY40" s="49"/>
      <c r="BZ40" s="50"/>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8"/>
      <c r="BM41" s="49"/>
      <c r="BN41" s="49"/>
      <c r="BO41" s="49"/>
      <c r="BP41" s="49"/>
      <c r="BQ41" s="49"/>
      <c r="BR41" s="49"/>
      <c r="BS41" s="49"/>
      <c r="BT41" s="49"/>
      <c r="BU41" s="49"/>
      <c r="BV41" s="49"/>
      <c r="BW41" s="49"/>
      <c r="BX41" s="49"/>
      <c r="BY41" s="49"/>
      <c r="BZ41" s="50"/>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8"/>
      <c r="BM42" s="49"/>
      <c r="BN42" s="49"/>
      <c r="BO42" s="49"/>
      <c r="BP42" s="49"/>
      <c r="BQ42" s="49"/>
      <c r="BR42" s="49"/>
      <c r="BS42" s="49"/>
      <c r="BT42" s="49"/>
      <c r="BU42" s="49"/>
      <c r="BV42" s="49"/>
      <c r="BW42" s="49"/>
      <c r="BX42" s="49"/>
      <c r="BY42" s="49"/>
      <c r="BZ42" s="50"/>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8"/>
      <c r="BM43" s="49"/>
      <c r="BN43" s="49"/>
      <c r="BO43" s="49"/>
      <c r="BP43" s="49"/>
      <c r="BQ43" s="49"/>
      <c r="BR43" s="49"/>
      <c r="BS43" s="49"/>
      <c r="BT43" s="49"/>
      <c r="BU43" s="49"/>
      <c r="BV43" s="49"/>
      <c r="BW43" s="49"/>
      <c r="BX43" s="49"/>
      <c r="BY43" s="49"/>
      <c r="BZ43" s="50"/>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1"/>
      <c r="BM44" s="52"/>
      <c r="BN44" s="52"/>
      <c r="BO44" s="52"/>
      <c r="BP44" s="52"/>
      <c r="BQ44" s="52"/>
      <c r="BR44" s="52"/>
      <c r="BS44" s="52"/>
      <c r="BT44" s="52"/>
      <c r="BU44" s="52"/>
      <c r="BV44" s="52"/>
      <c r="BW44" s="52"/>
      <c r="BX44" s="52"/>
      <c r="BY44" s="52"/>
      <c r="BZ44" s="53"/>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124</v>
      </c>
      <c r="BM47" s="49"/>
      <c r="BN47" s="49"/>
      <c r="BO47" s="49"/>
      <c r="BP47" s="49"/>
      <c r="BQ47" s="49"/>
      <c r="BR47" s="49"/>
      <c r="BS47" s="49"/>
      <c r="BT47" s="49"/>
      <c r="BU47" s="49"/>
      <c r="BV47" s="49"/>
      <c r="BW47" s="49"/>
      <c r="BX47" s="49"/>
      <c r="BY47" s="49"/>
      <c r="BZ47" s="50"/>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123</v>
      </c>
      <c r="BM66" s="49"/>
      <c r="BN66" s="49"/>
      <c r="BO66" s="49"/>
      <c r="BP66" s="49"/>
      <c r="BQ66" s="49"/>
      <c r="BR66" s="49"/>
      <c r="BS66" s="49"/>
      <c r="BT66" s="49"/>
      <c r="BU66" s="49"/>
      <c r="BV66" s="49"/>
      <c r="BW66" s="49"/>
      <c r="BX66" s="49"/>
      <c r="BY66" s="49"/>
      <c r="BZ66" s="50"/>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【1,348.09】</v>
      </c>
      <c r="I86" s="26" t="str">
        <f>データ!CA6</f>
        <v>【69.80】</v>
      </c>
      <c r="J86" s="26" t="str">
        <f>データ!CL6</f>
        <v>【232.54】</v>
      </c>
      <c r="K86" s="26" t="str">
        <f>データ!CW6</f>
        <v>【42.17】</v>
      </c>
      <c r="L86" s="26" t="str">
        <f>データ!DH6</f>
        <v>【82.30】</v>
      </c>
      <c r="M86" s="26" t="s">
        <v>56</v>
      </c>
      <c r="N86" s="26" t="s">
        <v>56</v>
      </c>
      <c r="O86" s="26" t="str">
        <f>データ!EO6</f>
        <v>【0.09】</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cols>
    <col min="1" max="1" width="9" style="3"/>
    <col min="2" max="144" width="11.875" style="3" customWidth="1"/>
    <col min="145" max="16384" width="9" style="3"/>
  </cols>
  <sheetData>
    <row r="1" spans="1:14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c r="A6" s="28" t="s">
        <v>109</v>
      </c>
      <c r="B6" s="33">
        <f>B7</f>
        <v>2016</v>
      </c>
      <c r="C6" s="33">
        <f t="shared" ref="C6:X6" si="3">C7</f>
        <v>342106</v>
      </c>
      <c r="D6" s="33">
        <f t="shared" si="3"/>
        <v>47</v>
      </c>
      <c r="E6" s="33">
        <f t="shared" si="3"/>
        <v>17</v>
      </c>
      <c r="F6" s="33">
        <f t="shared" si="3"/>
        <v>4</v>
      </c>
      <c r="G6" s="33">
        <f t="shared" si="3"/>
        <v>0</v>
      </c>
      <c r="H6" s="33" t="str">
        <f t="shared" si="3"/>
        <v>広島県　庄原市</v>
      </c>
      <c r="I6" s="33" t="str">
        <f t="shared" si="3"/>
        <v>法非適用</v>
      </c>
      <c r="J6" s="33" t="str">
        <f t="shared" si="3"/>
        <v>下水道事業</v>
      </c>
      <c r="K6" s="33" t="str">
        <f t="shared" si="3"/>
        <v>特定環境保全公共下水道</v>
      </c>
      <c r="L6" s="33" t="str">
        <f t="shared" si="3"/>
        <v>D2</v>
      </c>
      <c r="M6" s="33">
        <f t="shared" si="3"/>
        <v>0</v>
      </c>
      <c r="N6" s="34" t="str">
        <f t="shared" si="3"/>
        <v>-</v>
      </c>
      <c r="O6" s="34" t="str">
        <f t="shared" si="3"/>
        <v>該当数値なし</v>
      </c>
      <c r="P6" s="34">
        <f t="shared" si="3"/>
        <v>5.72</v>
      </c>
      <c r="Q6" s="34">
        <f t="shared" si="3"/>
        <v>93.78</v>
      </c>
      <c r="R6" s="34">
        <f t="shared" si="3"/>
        <v>3771</v>
      </c>
      <c r="S6" s="34">
        <f t="shared" si="3"/>
        <v>37000</v>
      </c>
      <c r="T6" s="34">
        <f t="shared" si="3"/>
        <v>1246.49</v>
      </c>
      <c r="U6" s="34">
        <f t="shared" si="3"/>
        <v>29.68</v>
      </c>
      <c r="V6" s="34">
        <f t="shared" si="3"/>
        <v>2094</v>
      </c>
      <c r="W6" s="34">
        <f t="shared" si="3"/>
        <v>1.35</v>
      </c>
      <c r="X6" s="34">
        <f t="shared" si="3"/>
        <v>1551.11</v>
      </c>
      <c r="Y6" s="35">
        <f>IF(Y7="",NA(),Y7)</f>
        <v>81.13</v>
      </c>
      <c r="Z6" s="35">
        <f t="shared" ref="Z6:AH6" si="4">IF(Z7="",NA(),Z7)</f>
        <v>81.42</v>
      </c>
      <c r="AA6" s="35">
        <f t="shared" si="4"/>
        <v>92.59</v>
      </c>
      <c r="AB6" s="35">
        <f t="shared" si="4"/>
        <v>98.74</v>
      </c>
      <c r="AC6" s="35">
        <f t="shared" si="4"/>
        <v>99.25</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476.08</v>
      </c>
      <c r="BG6" s="35">
        <f t="shared" ref="BG6:BO6" si="7">IF(BG7="",NA(),BG7)</f>
        <v>346.31</v>
      </c>
      <c r="BH6" s="35">
        <f t="shared" si="7"/>
        <v>233.66</v>
      </c>
      <c r="BI6" s="35">
        <f t="shared" si="7"/>
        <v>504.33</v>
      </c>
      <c r="BJ6" s="35">
        <f t="shared" si="7"/>
        <v>503.41</v>
      </c>
      <c r="BK6" s="35">
        <f t="shared" si="7"/>
        <v>1622.51</v>
      </c>
      <c r="BL6" s="35">
        <f t="shared" si="7"/>
        <v>1569.13</v>
      </c>
      <c r="BM6" s="35">
        <f t="shared" si="7"/>
        <v>1436</v>
      </c>
      <c r="BN6" s="35">
        <f t="shared" si="7"/>
        <v>1434.89</v>
      </c>
      <c r="BO6" s="35">
        <f t="shared" si="7"/>
        <v>1298.9100000000001</v>
      </c>
      <c r="BP6" s="34" t="str">
        <f>IF(BP7="","",IF(BP7="-","【-】","【"&amp;SUBSTITUTE(TEXT(BP7,"#,##0.00"),"-","△")&amp;"】"))</f>
        <v>【1,348.09】</v>
      </c>
      <c r="BQ6" s="35">
        <f>IF(BQ7="",NA(),BQ7)</f>
        <v>68.52</v>
      </c>
      <c r="BR6" s="35">
        <f t="shared" ref="BR6:BZ6" si="8">IF(BR7="",NA(),BR7)</f>
        <v>67.599999999999994</v>
      </c>
      <c r="BS6" s="35">
        <f t="shared" si="8"/>
        <v>84.61</v>
      </c>
      <c r="BT6" s="35">
        <f t="shared" si="8"/>
        <v>96.92</v>
      </c>
      <c r="BU6" s="35">
        <f t="shared" si="8"/>
        <v>94.26</v>
      </c>
      <c r="BV6" s="35">
        <f t="shared" si="8"/>
        <v>62.83</v>
      </c>
      <c r="BW6" s="35">
        <f t="shared" si="8"/>
        <v>64.63</v>
      </c>
      <c r="BX6" s="35">
        <f t="shared" si="8"/>
        <v>66.56</v>
      </c>
      <c r="BY6" s="35">
        <f t="shared" si="8"/>
        <v>66.22</v>
      </c>
      <c r="BZ6" s="35">
        <f t="shared" si="8"/>
        <v>69.87</v>
      </c>
      <c r="CA6" s="34" t="str">
        <f>IF(CA7="","",IF(CA7="-","【-】","【"&amp;SUBSTITUTE(TEXT(CA7,"#,##0.00"),"-","△")&amp;"】"))</f>
        <v>【69.80】</v>
      </c>
      <c r="CB6" s="35">
        <f>IF(CB7="",NA(),CB7)</f>
        <v>291.14</v>
      </c>
      <c r="CC6" s="35">
        <f t="shared" ref="CC6:CK6" si="9">IF(CC7="",NA(),CC7)</f>
        <v>290.97000000000003</v>
      </c>
      <c r="CD6" s="35">
        <f t="shared" si="9"/>
        <v>238.26</v>
      </c>
      <c r="CE6" s="35">
        <f t="shared" si="9"/>
        <v>208.83</v>
      </c>
      <c r="CF6" s="35">
        <f t="shared" si="9"/>
        <v>223.88</v>
      </c>
      <c r="CG6" s="35">
        <f t="shared" si="9"/>
        <v>250.43</v>
      </c>
      <c r="CH6" s="35">
        <f t="shared" si="9"/>
        <v>245.75</v>
      </c>
      <c r="CI6" s="35">
        <f t="shared" si="9"/>
        <v>244.29</v>
      </c>
      <c r="CJ6" s="35">
        <f t="shared" si="9"/>
        <v>246.72</v>
      </c>
      <c r="CK6" s="35">
        <f t="shared" si="9"/>
        <v>234.96</v>
      </c>
      <c r="CL6" s="34" t="str">
        <f>IF(CL7="","",IF(CL7="-","【-】","【"&amp;SUBSTITUTE(TEXT(CL7,"#,##0.00"),"-","△")&amp;"】"))</f>
        <v>【232.54】</v>
      </c>
      <c r="CM6" s="35">
        <f>IF(CM7="",NA(),CM7)</f>
        <v>41</v>
      </c>
      <c r="CN6" s="35">
        <f t="shared" ref="CN6:CV6" si="10">IF(CN7="",NA(),CN7)</f>
        <v>41</v>
      </c>
      <c r="CO6" s="35">
        <f t="shared" si="10"/>
        <v>39.75</v>
      </c>
      <c r="CP6" s="35">
        <f t="shared" si="10"/>
        <v>38.880000000000003</v>
      </c>
      <c r="CQ6" s="35">
        <f t="shared" si="10"/>
        <v>38.880000000000003</v>
      </c>
      <c r="CR6" s="35">
        <f t="shared" si="10"/>
        <v>42.31</v>
      </c>
      <c r="CS6" s="35">
        <f t="shared" si="10"/>
        <v>43.65</v>
      </c>
      <c r="CT6" s="35">
        <f t="shared" si="10"/>
        <v>43.58</v>
      </c>
      <c r="CU6" s="35">
        <f t="shared" si="10"/>
        <v>41.35</v>
      </c>
      <c r="CV6" s="35">
        <f t="shared" si="10"/>
        <v>42.9</v>
      </c>
      <c r="CW6" s="34" t="str">
        <f>IF(CW7="","",IF(CW7="-","【-】","【"&amp;SUBSTITUTE(TEXT(CW7,"#,##0.00"),"-","△")&amp;"】"))</f>
        <v>【42.17】</v>
      </c>
      <c r="CX6" s="35">
        <f>IF(CX7="",NA(),CX7)</f>
        <v>81.44</v>
      </c>
      <c r="CY6" s="35">
        <f t="shared" ref="CY6:DG6" si="11">IF(CY7="",NA(),CY7)</f>
        <v>85.53</v>
      </c>
      <c r="CZ6" s="35">
        <f t="shared" si="11"/>
        <v>78.31</v>
      </c>
      <c r="DA6" s="35">
        <f t="shared" si="11"/>
        <v>80.23</v>
      </c>
      <c r="DB6" s="35">
        <f t="shared" si="11"/>
        <v>80.95</v>
      </c>
      <c r="DC6" s="35">
        <f t="shared" si="11"/>
        <v>81.3</v>
      </c>
      <c r="DD6" s="35">
        <f t="shared" si="11"/>
        <v>82.2</v>
      </c>
      <c r="DE6" s="35">
        <f t="shared" si="11"/>
        <v>82.35</v>
      </c>
      <c r="DF6" s="35">
        <f t="shared" si="11"/>
        <v>82.9</v>
      </c>
      <c r="DG6" s="35">
        <f t="shared" si="11"/>
        <v>83.5</v>
      </c>
      <c r="DH6" s="34" t="str">
        <f>IF(DH7="","",IF(DH7="-","【-】","【"&amp;SUBSTITUTE(TEXT(DH7,"#,##0.00"),"-","△")&amp;"】"))</f>
        <v>【82.30】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0.11</v>
      </c>
      <c r="EK6" s="35">
        <f t="shared" si="14"/>
        <v>0.05</v>
      </c>
      <c r="EL6" s="35">
        <f t="shared" si="14"/>
        <v>0.04</v>
      </c>
      <c r="EM6" s="35">
        <f t="shared" si="14"/>
        <v>7.0000000000000007E-2</v>
      </c>
      <c r="EN6" s="35">
        <f t="shared" si="14"/>
        <v>0.09</v>
      </c>
      <c r="EO6" s="34" t="str">
        <f>IF(EO7="","",IF(EO7="-","【-】","【"&amp;SUBSTITUTE(TEXT(EO7,"#,##0.00"),"-","△")&amp;"】"))</f>
        <v>【0.09】</v>
      </c>
    </row>
    <row r="7" spans="1:145" s="36" customFormat="1">
      <c r="A7" s="28"/>
      <c r="B7" s="37">
        <v>2016</v>
      </c>
      <c r="C7" s="37">
        <v>342106</v>
      </c>
      <c r="D7" s="37">
        <v>47</v>
      </c>
      <c r="E7" s="37">
        <v>17</v>
      </c>
      <c r="F7" s="37">
        <v>4</v>
      </c>
      <c r="G7" s="37">
        <v>0</v>
      </c>
      <c r="H7" s="37" t="s">
        <v>110</v>
      </c>
      <c r="I7" s="37" t="s">
        <v>111</v>
      </c>
      <c r="J7" s="37" t="s">
        <v>112</v>
      </c>
      <c r="K7" s="37" t="s">
        <v>113</v>
      </c>
      <c r="L7" s="37" t="s">
        <v>114</v>
      </c>
      <c r="M7" s="37"/>
      <c r="N7" s="38" t="s">
        <v>115</v>
      </c>
      <c r="O7" s="38" t="s">
        <v>116</v>
      </c>
      <c r="P7" s="38">
        <v>5.72</v>
      </c>
      <c r="Q7" s="38">
        <v>93.78</v>
      </c>
      <c r="R7" s="38">
        <v>3771</v>
      </c>
      <c r="S7" s="38">
        <v>37000</v>
      </c>
      <c r="T7" s="38">
        <v>1246.49</v>
      </c>
      <c r="U7" s="38">
        <v>29.68</v>
      </c>
      <c r="V7" s="38">
        <v>2094</v>
      </c>
      <c r="W7" s="38">
        <v>1.35</v>
      </c>
      <c r="X7" s="38">
        <v>1551.11</v>
      </c>
      <c r="Y7" s="38">
        <v>81.13</v>
      </c>
      <c r="Z7" s="38">
        <v>81.42</v>
      </c>
      <c r="AA7" s="38">
        <v>92.59</v>
      </c>
      <c r="AB7" s="38">
        <v>98.74</v>
      </c>
      <c r="AC7" s="38">
        <v>99.25</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476.08</v>
      </c>
      <c r="BG7" s="38">
        <v>346.31</v>
      </c>
      <c r="BH7" s="38">
        <v>233.66</v>
      </c>
      <c r="BI7" s="38">
        <v>504.33</v>
      </c>
      <c r="BJ7" s="38">
        <v>503.41</v>
      </c>
      <c r="BK7" s="38">
        <v>1622.51</v>
      </c>
      <c r="BL7" s="38">
        <v>1569.13</v>
      </c>
      <c r="BM7" s="38">
        <v>1436</v>
      </c>
      <c r="BN7" s="38">
        <v>1434.89</v>
      </c>
      <c r="BO7" s="38">
        <v>1298.9100000000001</v>
      </c>
      <c r="BP7" s="38">
        <v>1348.09</v>
      </c>
      <c r="BQ7" s="38">
        <v>68.52</v>
      </c>
      <c r="BR7" s="38">
        <v>67.599999999999994</v>
      </c>
      <c r="BS7" s="38">
        <v>84.61</v>
      </c>
      <c r="BT7" s="38">
        <v>96.92</v>
      </c>
      <c r="BU7" s="38">
        <v>94.26</v>
      </c>
      <c r="BV7" s="38">
        <v>62.83</v>
      </c>
      <c r="BW7" s="38">
        <v>64.63</v>
      </c>
      <c r="BX7" s="38">
        <v>66.56</v>
      </c>
      <c r="BY7" s="38">
        <v>66.22</v>
      </c>
      <c r="BZ7" s="38">
        <v>69.87</v>
      </c>
      <c r="CA7" s="38">
        <v>69.8</v>
      </c>
      <c r="CB7" s="38">
        <v>291.14</v>
      </c>
      <c r="CC7" s="38">
        <v>290.97000000000003</v>
      </c>
      <c r="CD7" s="38">
        <v>238.26</v>
      </c>
      <c r="CE7" s="38">
        <v>208.83</v>
      </c>
      <c r="CF7" s="38">
        <v>223.88</v>
      </c>
      <c r="CG7" s="38">
        <v>250.43</v>
      </c>
      <c r="CH7" s="38">
        <v>245.75</v>
      </c>
      <c r="CI7" s="38">
        <v>244.29</v>
      </c>
      <c r="CJ7" s="38">
        <v>246.72</v>
      </c>
      <c r="CK7" s="38">
        <v>234.96</v>
      </c>
      <c r="CL7" s="38">
        <v>232.54</v>
      </c>
      <c r="CM7" s="38">
        <v>41</v>
      </c>
      <c r="CN7" s="38">
        <v>41</v>
      </c>
      <c r="CO7" s="38">
        <v>39.75</v>
      </c>
      <c r="CP7" s="38">
        <v>38.880000000000003</v>
      </c>
      <c r="CQ7" s="38">
        <v>38.880000000000003</v>
      </c>
      <c r="CR7" s="38">
        <v>42.31</v>
      </c>
      <c r="CS7" s="38">
        <v>43.65</v>
      </c>
      <c r="CT7" s="38">
        <v>43.58</v>
      </c>
      <c r="CU7" s="38">
        <v>41.35</v>
      </c>
      <c r="CV7" s="38">
        <v>42.9</v>
      </c>
      <c r="CW7" s="38">
        <v>42.17</v>
      </c>
      <c r="CX7" s="38">
        <v>81.44</v>
      </c>
      <c r="CY7" s="38">
        <v>85.53</v>
      </c>
      <c r="CZ7" s="38">
        <v>78.31</v>
      </c>
      <c r="DA7" s="38">
        <v>80.23</v>
      </c>
      <c r="DB7" s="38">
        <v>80.95</v>
      </c>
      <c r="DC7" s="38">
        <v>81.3</v>
      </c>
      <c r="DD7" s="38">
        <v>82.2</v>
      </c>
      <c r="DE7" s="38">
        <v>82.35</v>
      </c>
      <c r="DF7" s="38">
        <v>82.9</v>
      </c>
      <c r="DG7" s="38">
        <v>83.5</v>
      </c>
      <c r="DH7" s="38">
        <v>82.3</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0.11</v>
      </c>
      <c r="EK7" s="38">
        <v>0.05</v>
      </c>
      <c r="EL7" s="38">
        <v>0.04</v>
      </c>
      <c r="EM7" s="38">
        <v>7.0000000000000007E-2</v>
      </c>
      <c r="EN7" s="38">
        <v>0.09</v>
      </c>
      <c r="EO7" s="38">
        <v>0.09</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中岡　由紀哉</cp:lastModifiedBy>
  <cp:lastPrinted>2018-01-30T01:07:29Z</cp:lastPrinted>
  <dcterms:created xsi:type="dcterms:W3CDTF">2017-12-25T02:22:05Z</dcterms:created>
  <dcterms:modified xsi:type="dcterms:W3CDTF">2018-01-30T01:07:38Z</dcterms:modified>
  <cp:category/>
</cp:coreProperties>
</file>