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B319" lockStructure="1"/>
  <bookViews>
    <workbookView xWindow="0" yWindow="0" windowWidth="24120" windowHeight="11370"/>
  </bookViews>
  <sheets>
    <sheet name="法非適用_水道事業" sheetId="4" r:id="rId1"/>
    <sheet name="データ" sheetId="5" state="hidden" r:id="rId2"/>
  </sheets>
  <calcPr calcId="152511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H85" i="4" s="1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E85" i="4" s="1"/>
  <c r="AG6" i="5"/>
  <c r="AF6" i="5"/>
  <c r="AE6" i="5"/>
  <c r="AD6" i="5"/>
  <c r="AC6" i="5"/>
  <c r="AB6" i="5"/>
  <c r="AA6" i="5"/>
  <c r="Z6" i="5"/>
  <c r="Y6" i="5"/>
  <c r="X6" i="5"/>
  <c r="W6" i="5"/>
  <c r="V6" i="5"/>
  <c r="AT10" i="4" s="1"/>
  <c r="U6" i="5"/>
  <c r="T6" i="5"/>
  <c r="S6" i="5"/>
  <c r="AT8" i="4" s="1"/>
  <c r="R6" i="5"/>
  <c r="AL8" i="4" s="1"/>
  <c r="Q6" i="5"/>
  <c r="P6" i="5"/>
  <c r="O6" i="5"/>
  <c r="N6" i="5"/>
  <c r="B10" i="4" s="1"/>
  <c r="M6" i="5"/>
  <c r="L6" i="5"/>
  <c r="W8" i="4" s="1"/>
  <c r="K6" i="5"/>
  <c r="P8" i="4" s="1"/>
  <c r="J6" i="5"/>
  <c r="I8" i="4" s="1"/>
  <c r="I6" i="5"/>
  <c r="H6" i="5"/>
  <c r="B6" i="4" s="1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L85" i="4"/>
  <c r="K85" i="4"/>
  <c r="J85" i="4"/>
  <c r="I85" i="4"/>
  <c r="BB10" i="4"/>
  <c r="AL10" i="4"/>
  <c r="W10" i="4"/>
  <c r="P10" i="4"/>
  <c r="I10" i="4"/>
  <c r="BB8" i="4"/>
  <c r="B8" i="4"/>
  <c r="C10" i="5" l="1"/>
  <c r="D10" i="5"/>
  <c r="E10" i="5"/>
  <c r="B10" i="5"/>
</calcChain>
</file>

<file path=xl/sharedStrings.xml><?xml version="1.0" encoding="utf-8"?>
<sst xmlns="http://schemas.openxmlformats.org/spreadsheetml/2006/main" count="237" uniqueCount="123">
  <si>
    <t>経営比較分析表（平成28年度決算）</t>
    <phoneticPr fontId="7"/>
  </si>
  <si>
    <t>業務名</t>
    <rPh sb="2" eb="3">
      <t>メイ</t>
    </rPh>
    <phoneticPr fontId="7"/>
  </si>
  <si>
    <t>業種名</t>
    <rPh sb="2" eb="3">
      <t>メイ</t>
    </rPh>
    <phoneticPr fontId="7"/>
  </si>
  <si>
    <t>事業名</t>
    <phoneticPr fontId="7"/>
  </si>
  <si>
    <t>類似団体区分</t>
    <rPh sb="4" eb="6">
      <t>クブン</t>
    </rPh>
    <phoneticPr fontId="7"/>
  </si>
  <si>
    <t>管理者の情報</t>
    <rPh sb="0" eb="2">
      <t>カンリ</t>
    </rPh>
    <rPh sb="2" eb="3">
      <t>シャ</t>
    </rPh>
    <rPh sb="4" eb="6">
      <t>ジョウホウ</t>
    </rPh>
    <phoneticPr fontId="7"/>
  </si>
  <si>
    <t>人口（人）</t>
    <rPh sb="0" eb="2">
      <t>ジンコウ</t>
    </rPh>
    <rPh sb="3" eb="4">
      <t>ヒト</t>
    </rPh>
    <phoneticPr fontId="7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</si>
  <si>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</si>
  <si>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</si>
  <si>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t>グラフ凡例</t>
    <rPh sb="3" eb="5">
      <t>ハンレイ</t>
    </rPh>
    <phoneticPr fontId="7"/>
  </si>
  <si>
    <t>■</t>
    <phoneticPr fontId="7"/>
  </si>
  <si>
    <t>当該団体値（当該値）</t>
    <rPh sb="2" eb="4">
      <t>ダンタイ</t>
    </rPh>
    <phoneticPr fontId="7"/>
  </si>
  <si>
    <t>資金不足比率(％)</t>
    <phoneticPr fontId="7"/>
  </si>
  <si>
    <t>自己資本構成比率(％)</t>
    <phoneticPr fontId="7"/>
  </si>
  <si>
    <t>普及率(％)</t>
    <phoneticPr fontId="7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</si>
  <si>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7"/>
  </si>
  <si>
    <t>現在給水人口(人)</t>
    <phoneticPr fontId="7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</si>
  <si>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7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</si>
  <si>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7"/>
  </si>
  <si>
    <t>－</t>
    <phoneticPr fontId="7"/>
  </si>
  <si>
    <t>類似団体平均値（平均値）</t>
    <phoneticPr fontId="7"/>
  </si>
  <si>
    <t>【】</t>
    <phoneticPr fontId="7"/>
  </si>
  <si>
    <t>平成28年度全国平均</t>
    <phoneticPr fontId="7"/>
  </si>
  <si>
    <t>分析欄</t>
    <rPh sb="0" eb="2">
      <t>ブンセキ</t>
    </rPh>
    <rPh sb="2" eb="3">
      <t>ラン</t>
    </rPh>
    <phoneticPr fontId="7"/>
  </si>
  <si>
    <t>1. 経営の健全性・効率性</t>
    <phoneticPr fontId="7"/>
  </si>
  <si>
    <t>1. 経営の健全性・効率性について</t>
    <phoneticPr fontId="7"/>
  </si>
  <si>
    <t>「単年度の収支」</t>
    <phoneticPr fontId="7"/>
  </si>
  <si>
    <t>「累積欠損」</t>
    <rPh sb="1" eb="3">
      <t>ルイセキ</t>
    </rPh>
    <rPh sb="3" eb="5">
      <t>ケッソン</t>
    </rPh>
    <phoneticPr fontId="7"/>
  </si>
  <si>
    <t>「支払能力」</t>
    <phoneticPr fontId="7"/>
  </si>
  <si>
    <t>「債務残高」</t>
    <rPh sb="1" eb="3">
      <t>サイム</t>
    </rPh>
    <rPh sb="3" eb="5">
      <t>ザンダカ</t>
    </rPh>
    <phoneticPr fontId="7"/>
  </si>
  <si>
    <t>2. 老朽化の状況について</t>
    <phoneticPr fontId="7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</si>
  <si>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7"/>
  </si>
  <si>
    <t>「費用の効率性」</t>
    <rPh sb="1" eb="3">
      <t>ヒヨウ</t>
    </rPh>
    <rPh sb="4" eb="6">
      <t>コウリツ</t>
    </rPh>
    <rPh sb="6" eb="7">
      <t>セイ</t>
    </rPh>
    <phoneticPr fontId="7"/>
  </si>
  <si>
    <t>「施設の効率性」</t>
    <rPh sb="1" eb="3">
      <t>シセツ</t>
    </rPh>
    <rPh sb="4" eb="6">
      <t>コウリツ</t>
    </rPh>
    <rPh sb="6" eb="7">
      <t>セイ</t>
    </rPh>
    <phoneticPr fontId="7"/>
  </si>
  <si>
    <t>「供給した配水量の効率性」</t>
    <rPh sb="1" eb="3">
      <t>キョウキュウ</t>
    </rPh>
    <rPh sb="5" eb="7">
      <t>ハイスイ</t>
    </rPh>
    <rPh sb="7" eb="8">
      <t>リョウ</t>
    </rPh>
    <rPh sb="9" eb="11">
      <t>コウリツ</t>
    </rPh>
    <rPh sb="11" eb="12">
      <t>セイ</t>
    </rPh>
    <phoneticPr fontId="7"/>
  </si>
  <si>
    <t>2. 老朽化の状況</t>
    <phoneticPr fontId="7"/>
  </si>
  <si>
    <t>全体総括</t>
    <rPh sb="0" eb="2">
      <t>ゼンタイ</t>
    </rPh>
    <rPh sb="2" eb="4">
      <t>ソウカツ</t>
    </rPh>
    <phoneticPr fontId="7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</si>
  <si>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7"/>
  </si>
  <si>
    <t>「管路の経年化の状況」</t>
    <rPh sb="1" eb="3">
      <t>カンロ</t>
    </rPh>
    <rPh sb="4" eb="7">
      <t>ケイネンカ</t>
    </rPh>
    <rPh sb="8" eb="10">
      <t>ジョウキョウ</t>
    </rPh>
    <phoneticPr fontId="7"/>
  </si>
  <si>
    <t>「管路の更新投資の実施状況」</t>
    <rPh sb="1" eb="3">
      <t>カンロ</t>
    </rPh>
    <rPh sb="4" eb="6">
      <t>コウシン</t>
    </rPh>
    <rPh sb="6" eb="8">
      <t>トウシ</t>
    </rPh>
    <rPh sb="9" eb="11">
      <t>ジッシ</t>
    </rPh>
    <rPh sb="11" eb="13">
      <t>ジョウキョウ</t>
    </rPh>
    <phoneticPr fontId="7"/>
  </si>
  <si>
    <t>※　平成24年度から平成25年度における各指標の類似団体平均値は、当時の事業数を基に算出していますが、管路更新率については、平成26年度の事業数を基に類似団体平均値を算出しています。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カンロ</t>
    </rPh>
    <rPh sb="53" eb="55">
      <t>コウシン</t>
    </rPh>
    <rPh sb="55" eb="56">
      <t>リツ</t>
    </rPh>
    <rPh sb="62" eb="64">
      <t>ヘイセイ</t>
    </rPh>
    <rPh sb="66" eb="68">
      <t>ネンド</t>
    </rPh>
    <rPh sb="69" eb="71">
      <t>ジギョウ</t>
    </rPh>
    <rPh sb="71" eb="72">
      <t>スウ</t>
    </rPh>
    <rPh sb="73" eb="74">
      <t>モト</t>
    </rPh>
    <rPh sb="75" eb="77">
      <t>ルイジ</t>
    </rPh>
    <rPh sb="77" eb="79">
      <t>ダンタイ</t>
    </rPh>
    <rPh sb="79" eb="81">
      <t>ヘイキン</t>
    </rPh>
    <rPh sb="81" eb="82">
      <t>アタイ</t>
    </rPh>
    <rPh sb="83" eb="85">
      <t>サンシュツ</t>
    </rPh>
    <phoneticPr fontId="3"/>
  </si>
  <si>
    <t>全国平均</t>
    <rPh sb="0" eb="2">
      <t>ゼンコク</t>
    </rPh>
    <rPh sb="2" eb="4">
      <t>ヘイキン</t>
    </rPh>
    <phoneticPr fontId="7"/>
  </si>
  <si>
    <t>1①</t>
  </si>
  <si>
    <t>1②</t>
  </si>
  <si>
    <t>1③</t>
  </si>
  <si>
    <t>1④</t>
  </si>
  <si>
    <t>1⑤</t>
  </si>
  <si>
    <t>1⑥</t>
  </si>
  <si>
    <t>1⑦</t>
    <phoneticPr fontId="7"/>
  </si>
  <si>
    <t>1⑧</t>
    <phoneticPr fontId="7"/>
  </si>
  <si>
    <t>2①</t>
  </si>
  <si>
    <t>2②</t>
  </si>
  <si>
    <t>2③</t>
  </si>
  <si>
    <t>-</t>
    <phoneticPr fontId="7"/>
  </si>
  <si>
    <t>水道事業(法非適用)</t>
    <rPh sb="0" eb="2">
      <t>スイドウ</t>
    </rPh>
    <rPh sb="2" eb="4">
      <t>ジギョウ</t>
    </rPh>
    <phoneticPr fontId="7"/>
  </si>
  <si>
    <t>項番</t>
    <rPh sb="0" eb="2">
      <t>コウバン</t>
    </rPh>
    <phoneticPr fontId="7"/>
  </si>
  <si>
    <t>大項目</t>
    <rPh sb="0" eb="3">
      <t>ダイコウモク</t>
    </rPh>
    <phoneticPr fontId="7"/>
  </si>
  <si>
    <t>年度</t>
    <rPh sb="0" eb="2">
      <t>ネンド</t>
    </rPh>
    <phoneticPr fontId="7"/>
  </si>
  <si>
    <t>団体CD</t>
    <rPh sb="0" eb="2">
      <t>ダンタイ</t>
    </rPh>
    <phoneticPr fontId="7"/>
  </si>
  <si>
    <t>業務CD</t>
    <rPh sb="0" eb="2">
      <t>ギョウム</t>
    </rPh>
    <phoneticPr fontId="7"/>
  </si>
  <si>
    <t>業種CD</t>
    <rPh sb="0" eb="2">
      <t>ギョウシュ</t>
    </rPh>
    <phoneticPr fontId="7"/>
  </si>
  <si>
    <t>事業CD</t>
    <rPh sb="0" eb="2">
      <t>ジギョウ</t>
    </rPh>
    <phoneticPr fontId="7"/>
  </si>
  <si>
    <t>施設CD</t>
    <rPh sb="0" eb="2">
      <t>シセツ</t>
    </rPh>
    <phoneticPr fontId="7"/>
  </si>
  <si>
    <t>基本情報</t>
    <rPh sb="0" eb="2">
      <t>キホン</t>
    </rPh>
    <rPh sb="2" eb="4">
      <t>ジョウホウ</t>
    </rPh>
    <phoneticPr fontId="7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</si>
  <si>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7"/>
  </si>
  <si>
    <t>2. 老朽化の状況</t>
    <phoneticPr fontId="7"/>
  </si>
  <si>
    <t>中項目</t>
    <rPh sb="0" eb="1">
      <t>チュウ</t>
    </rPh>
    <rPh sb="1" eb="3">
      <t>コウモク</t>
    </rPh>
    <phoneticPr fontId="7"/>
  </si>
  <si>
    <t>①収益的収支比率(％)</t>
    <rPh sb="1" eb="4">
      <t>シュウエキテキ</t>
    </rPh>
    <phoneticPr fontId="7"/>
  </si>
  <si>
    <t>②累積欠損金比率(％)</t>
    <phoneticPr fontId="7"/>
  </si>
  <si>
    <t>③流動比率(％)</t>
    <rPh sb="1" eb="3">
      <t>リュウドウ</t>
    </rPh>
    <rPh sb="3" eb="5">
      <t>ヒリツ</t>
    </rPh>
    <phoneticPr fontId="7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</si>
  <si>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7"/>
  </si>
  <si>
    <t>⑤料金回収率(％)</t>
    <rPh sb="1" eb="3">
      <t>リョウキン</t>
    </rPh>
    <rPh sb="3" eb="5">
      <t>カイシュウ</t>
    </rPh>
    <rPh sb="5" eb="6">
      <t>リツ</t>
    </rPh>
    <phoneticPr fontId="7"/>
  </si>
  <si>
    <t>⑥給水原価(円)</t>
    <rPh sb="1" eb="3">
      <t>キュウスイ</t>
    </rPh>
    <rPh sb="3" eb="5">
      <t>ゲンカ</t>
    </rPh>
    <rPh sb="6" eb="7">
      <t>エン</t>
    </rPh>
    <phoneticPr fontId="7"/>
  </si>
  <si>
    <t>⑦施設利用率(％)</t>
    <rPh sb="1" eb="3">
      <t>シセツ</t>
    </rPh>
    <rPh sb="3" eb="6">
      <t>リヨウリツ</t>
    </rPh>
    <phoneticPr fontId="7"/>
  </si>
  <si>
    <t>⑧有収率(％)</t>
    <phoneticPr fontId="7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</si>
  <si>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7"/>
  </si>
  <si>
    <t>②管路経年化率(％)</t>
    <rPh sb="1" eb="3">
      <t>カンロ</t>
    </rPh>
    <rPh sb="3" eb="6">
      <t>ケイネンカ</t>
    </rPh>
    <rPh sb="6" eb="7">
      <t>リツ</t>
    </rPh>
    <phoneticPr fontId="7"/>
  </si>
  <si>
    <t>③管路更新率(％)</t>
    <rPh sb="1" eb="3">
      <t>カンロ</t>
    </rPh>
    <rPh sb="3" eb="5">
      <t>コウシン</t>
    </rPh>
    <rPh sb="5" eb="6">
      <t>リツ</t>
    </rPh>
    <phoneticPr fontId="7"/>
  </si>
  <si>
    <t>小項目</t>
    <rPh sb="0" eb="3">
      <t>ショウコウモク</t>
    </rPh>
    <phoneticPr fontId="7"/>
  </si>
  <si>
    <t>都道府県名</t>
    <rPh sb="0" eb="4">
      <t>トドウフケン</t>
    </rPh>
    <rPh sb="4" eb="5">
      <t>メイ</t>
    </rPh>
    <phoneticPr fontId="7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</si>
  <si>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7"/>
  </si>
  <si>
    <t>業種名称</t>
    <rPh sb="0" eb="2">
      <t>ギョウシュ</t>
    </rPh>
    <rPh sb="2" eb="4">
      <t>メイショウ</t>
    </rPh>
    <phoneticPr fontId="7"/>
  </si>
  <si>
    <t>事業名称</t>
    <rPh sb="0" eb="2">
      <t>ジギョウ</t>
    </rPh>
    <rPh sb="2" eb="4">
      <t>メイショウ</t>
    </rPh>
    <phoneticPr fontId="7"/>
  </si>
  <si>
    <t>類似団体</t>
    <rPh sb="0" eb="2">
      <t>ルイジ</t>
    </rPh>
    <rPh sb="2" eb="4">
      <t>ダンタイ</t>
    </rPh>
    <phoneticPr fontId="7"/>
  </si>
  <si>
    <t>管理者の情報</t>
    <rPh sb="0" eb="3">
      <t>カンリシャ</t>
    </rPh>
    <rPh sb="4" eb="6">
      <t>ジョウホウ</t>
    </rPh>
    <phoneticPr fontId="7"/>
  </si>
  <si>
    <t>資金不足比率</t>
    <rPh sb="0" eb="2">
      <t>シキン</t>
    </rPh>
    <rPh sb="2" eb="4">
      <t>フソク</t>
    </rPh>
    <rPh sb="4" eb="6">
      <t>ヒリツ</t>
    </rPh>
    <phoneticPr fontId="7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</si>
  <si>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7"/>
  </si>
  <si>
    <t>普及率</t>
    <rPh sb="0" eb="2">
      <t>フキュウ</t>
    </rPh>
    <rPh sb="2" eb="3">
      <t>リツ</t>
    </rPh>
    <phoneticPr fontId="7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</si>
  <si>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7"/>
  </si>
  <si>
    <t>人口</t>
    <rPh sb="0" eb="2">
      <t>ジンコウ</t>
    </rPh>
    <phoneticPr fontId="7"/>
  </si>
  <si>
    <t>面積</t>
    <rPh sb="0" eb="2">
      <t>メンセキ</t>
    </rPh>
    <phoneticPr fontId="7"/>
  </si>
  <si>
    <t>人口密度</t>
    <rPh sb="0" eb="2">
      <t>ジンコウ</t>
    </rPh>
    <rPh sb="2" eb="4">
      <t>ミツド</t>
    </rPh>
    <phoneticPr fontId="7"/>
  </si>
  <si>
    <t>給水人口</t>
  </si>
  <si>
    <t>給水区域面積</t>
  </si>
  <si>
    <t>給水人口密度</t>
  </si>
  <si>
    <t>比率(N-4)</t>
    <rPh sb="0" eb="2">
      <t>ヒリツ</t>
    </rPh>
    <phoneticPr fontId="7"/>
  </si>
  <si>
    <t>比率(N-3)</t>
    <rPh sb="0" eb="2">
      <t>ヒリツ</t>
    </rPh>
    <phoneticPr fontId="7"/>
  </si>
  <si>
    <t>比率(N-2)</t>
    <rPh sb="0" eb="2">
      <t>ヒリツ</t>
    </rPh>
    <phoneticPr fontId="7"/>
  </si>
  <si>
    <t>比率(N-1)</t>
    <rPh sb="0" eb="2">
      <t>ヒリツ</t>
    </rPh>
    <phoneticPr fontId="7"/>
  </si>
  <si>
    <t>比率(N)</t>
    <rPh sb="0" eb="2">
      <t>ヒリツ</t>
    </rPh>
    <phoneticPr fontId="7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</si>
  <si>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</si>
  <si>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</si>
  <si>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</si>
  <si>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</si>
  <si>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</si>
  <si>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</si>
  <si>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7"/>
  </si>
  <si>
    <t>広島県　大崎上島町</t>
  </si>
  <si>
    <t>法非適用</t>
  </si>
  <si>
    <t>水道事業</t>
  </si>
  <si>
    <t>簡易水道事業</t>
  </si>
  <si>
    <t>D2</t>
  </si>
  <si>
    <t>-</t>
  </si>
  <si>
    <t>該当数値なし</t>
  </si>
  <si>
    <t>Ｎ－４年度</t>
    <rPh sb="3" eb="5">
      <t>ネンド</t>
    </rPh>
    <phoneticPr fontId="7"/>
  </si>
  <si>
    <t>Ｎ－３年度</t>
    <rPh sb="3" eb="5">
      <t>ネンド</t>
    </rPh>
    <phoneticPr fontId="7"/>
  </si>
  <si>
    <t>Ｎ－２年度</t>
    <rPh sb="3" eb="5">
      <t>ネンド</t>
    </rPh>
    <phoneticPr fontId="7"/>
  </si>
  <si>
    <t>Ｎ－１年度</t>
    <rPh sb="3" eb="5">
      <t>ネンド</t>
    </rPh>
    <phoneticPr fontId="7"/>
  </si>
  <si>
    <t>Ｎ年度</t>
    <rPh sb="1" eb="3">
      <t>ネンド</t>
    </rPh>
    <phoneticPr fontId="7"/>
  </si>
  <si>
    <t>非設置</t>
    <rPh sb="0" eb="1">
      <t>ヒ</t>
    </rPh>
    <rPh sb="1" eb="3">
      <t>セッチ</t>
    </rPh>
    <phoneticPr fontId="4"/>
  </si>
  <si>
    <t>　町が経営する４つの簡易水道事業について、平成28年度末に統合し、地方公営企業法を全部適用した。今後、事業統合後の中期財政計画を作成したうえで、経営の健全化の検討を行う。
　水道施設については、施設の最適化の検討を進めており、引き続き施設の統廃合により施設利用率の向上を図る。また、施設更新計画（設備編）に基づいた施設の更新により、安定供給を図る。</t>
    <phoneticPr fontId="4"/>
  </si>
  <si>
    <t>　管路更新率は、平成25年度以降０％となっている。基幹管路については、平成3年度から平成24年度までに概ね更新してきたため、当面、更新事業を予定していない。今後は基幹管路以外の更新を適宜行う予定である。</t>
    <rPh sb="1" eb="3">
      <t>カンロ</t>
    </rPh>
    <rPh sb="3" eb="5">
      <t>コウシン</t>
    </rPh>
    <rPh sb="5" eb="6">
      <t>リツ</t>
    </rPh>
    <rPh sb="8" eb="10">
      <t>ヘイセイ</t>
    </rPh>
    <rPh sb="12" eb="16">
      <t>ネンドイコウ</t>
    </rPh>
    <rPh sb="25" eb="27">
      <t>キカン</t>
    </rPh>
    <rPh sb="27" eb="29">
      <t>カンロ</t>
    </rPh>
    <rPh sb="35" eb="37">
      <t>ヘイセイ</t>
    </rPh>
    <rPh sb="38" eb="40">
      <t>ネンド</t>
    </rPh>
    <rPh sb="42" eb="44">
      <t>ヘイセイ</t>
    </rPh>
    <rPh sb="46" eb="47">
      <t>ネン</t>
    </rPh>
    <rPh sb="47" eb="48">
      <t>ド</t>
    </rPh>
    <rPh sb="51" eb="52">
      <t>オオム</t>
    </rPh>
    <rPh sb="53" eb="55">
      <t>コウシン</t>
    </rPh>
    <rPh sb="62" eb="64">
      <t>トウメン</t>
    </rPh>
    <rPh sb="65" eb="67">
      <t>コウシン</t>
    </rPh>
    <rPh sb="67" eb="69">
      <t>ジギョウ</t>
    </rPh>
    <rPh sb="70" eb="72">
      <t>ヨテイ</t>
    </rPh>
    <rPh sb="78" eb="80">
      <t>コンゴ</t>
    </rPh>
    <rPh sb="81" eb="83">
      <t>キカン</t>
    </rPh>
    <rPh sb="83" eb="85">
      <t>カンロ</t>
    </rPh>
    <rPh sb="85" eb="87">
      <t>イガイ</t>
    </rPh>
    <rPh sb="88" eb="90">
      <t>コウシン</t>
    </rPh>
    <rPh sb="91" eb="93">
      <t>テキギ</t>
    </rPh>
    <rPh sb="93" eb="94">
      <t>オコナ</t>
    </rPh>
    <rPh sb="95" eb="97">
      <t>ヨテイ</t>
    </rPh>
    <phoneticPr fontId="4"/>
  </si>
  <si>
    <t>　収益的収支比率及び料金回収率はともに100％を下回っており、一般会計からの繰入金を費用の財源の一部としている状況である。これらの要因として、給水原価が高いことがあげられる。
　大崎上島町は水源が乏しいため、島外から海底送水管により水道用水の供給を受けている。このことから、類似団体と比べて給水原価は高い状況となっている。
　また、施設利用率は類似団体と比べ低く推移しているが、漏水調査を継続的に行っていることなどから、有収率は類似団体に比べ高い水準となっている。
　企業債残高対給水収益比率は、類似団体に比べ、かなり低く推移している。これは、施設整備の財源について、国庫補助金を活用し、企業債の発行額を抑えてきたことが要因である。</t>
    <rPh sb="1" eb="4">
      <t>シュウエキテキ</t>
    </rPh>
    <rPh sb="4" eb="6">
      <t>シュウシ</t>
    </rPh>
    <rPh sb="6" eb="8">
      <t>ヒリツ</t>
    </rPh>
    <rPh sb="8" eb="9">
      <t>オヨ</t>
    </rPh>
    <rPh sb="10" eb="12">
      <t>リョウキン</t>
    </rPh>
    <rPh sb="12" eb="14">
      <t>カイシュウ</t>
    </rPh>
    <rPh sb="14" eb="15">
      <t>リツ</t>
    </rPh>
    <rPh sb="24" eb="26">
      <t>シタマワ</t>
    </rPh>
    <rPh sb="31" eb="33">
      <t>イッパン</t>
    </rPh>
    <rPh sb="33" eb="35">
      <t>カイケイ</t>
    </rPh>
    <rPh sb="38" eb="40">
      <t>クリイレ</t>
    </rPh>
    <rPh sb="40" eb="41">
      <t>キン</t>
    </rPh>
    <rPh sb="42" eb="44">
      <t>ヒヨウ</t>
    </rPh>
    <rPh sb="45" eb="47">
      <t>ザイゲン</t>
    </rPh>
    <rPh sb="48" eb="50">
      <t>イチブ</t>
    </rPh>
    <rPh sb="55" eb="57">
      <t>ジョウキョウ</t>
    </rPh>
    <rPh sb="65" eb="67">
      <t>ヨウイン</t>
    </rPh>
    <rPh sb="71" eb="73">
      <t>キュウスイ</t>
    </rPh>
    <rPh sb="73" eb="75">
      <t>ゲンカ</t>
    </rPh>
    <rPh sb="76" eb="77">
      <t>タカ</t>
    </rPh>
    <rPh sb="89" eb="94">
      <t>オオサキカミジマチョウ</t>
    </rPh>
    <rPh sb="95" eb="97">
      <t>スイゲン</t>
    </rPh>
    <rPh sb="98" eb="99">
      <t>トボ</t>
    </rPh>
    <rPh sb="104" eb="106">
      <t>トウガイ</t>
    </rPh>
    <rPh sb="108" eb="110">
      <t>カイテイ</t>
    </rPh>
    <rPh sb="110" eb="113">
      <t>ソウスイカン</t>
    </rPh>
    <rPh sb="116" eb="118">
      <t>スイドウ</t>
    </rPh>
    <rPh sb="118" eb="120">
      <t>ヨウスイ</t>
    </rPh>
    <rPh sb="121" eb="123">
      <t>キョウキュウ</t>
    </rPh>
    <rPh sb="124" eb="125">
      <t>ウ</t>
    </rPh>
    <rPh sb="137" eb="139">
      <t>ルイジ</t>
    </rPh>
    <rPh sb="139" eb="141">
      <t>ダンタイ</t>
    </rPh>
    <rPh sb="142" eb="143">
      <t>クラ</t>
    </rPh>
    <rPh sb="145" eb="147">
      <t>キュウスイ</t>
    </rPh>
    <rPh sb="147" eb="149">
      <t>ゲンカ</t>
    </rPh>
    <rPh sb="150" eb="151">
      <t>タカ</t>
    </rPh>
    <rPh sb="152" eb="154">
      <t>ジョウキョウ</t>
    </rPh>
    <rPh sb="166" eb="168">
      <t>シセツ</t>
    </rPh>
    <rPh sb="168" eb="171">
      <t>リヨウリツ</t>
    </rPh>
    <rPh sb="172" eb="174">
      <t>ルイジ</t>
    </rPh>
    <rPh sb="174" eb="176">
      <t>ダンタイ</t>
    </rPh>
    <rPh sb="177" eb="178">
      <t>クラ</t>
    </rPh>
    <rPh sb="179" eb="180">
      <t>ヒク</t>
    </rPh>
    <rPh sb="181" eb="183">
      <t>スイイ</t>
    </rPh>
    <rPh sb="189" eb="191">
      <t>ロウスイ</t>
    </rPh>
    <rPh sb="191" eb="193">
      <t>チョウサ</t>
    </rPh>
    <rPh sb="194" eb="197">
      <t>ケイゾクテキ</t>
    </rPh>
    <rPh sb="198" eb="199">
      <t>オコナ</t>
    </rPh>
    <rPh sb="210" eb="212">
      <t>ユウシュウ</t>
    </rPh>
    <rPh sb="212" eb="213">
      <t>リツ</t>
    </rPh>
    <rPh sb="214" eb="216">
      <t>ルイジ</t>
    </rPh>
    <rPh sb="216" eb="218">
      <t>ダンタイ</t>
    </rPh>
    <rPh sb="219" eb="220">
      <t>クラ</t>
    </rPh>
    <rPh sb="221" eb="222">
      <t>タカ</t>
    </rPh>
    <rPh sb="223" eb="225">
      <t>スイジュン</t>
    </rPh>
    <rPh sb="234" eb="236">
      <t>キギョウ</t>
    </rPh>
    <rPh sb="236" eb="237">
      <t>サイ</t>
    </rPh>
    <rPh sb="237" eb="239">
      <t>ザンダカ</t>
    </rPh>
    <rPh sb="239" eb="240">
      <t>タイ</t>
    </rPh>
    <rPh sb="240" eb="242">
      <t>キュウスイ</t>
    </rPh>
    <rPh sb="242" eb="244">
      <t>シュウエキ</t>
    </rPh>
    <rPh sb="244" eb="246">
      <t>ヒリツ</t>
    </rPh>
    <rPh sb="248" eb="250">
      <t>ルイジ</t>
    </rPh>
    <rPh sb="250" eb="252">
      <t>ダンタイ</t>
    </rPh>
    <rPh sb="253" eb="254">
      <t>クラ</t>
    </rPh>
    <rPh sb="259" eb="260">
      <t>ヒク</t>
    </rPh>
    <rPh sb="261" eb="263">
      <t>スイイ</t>
    </rPh>
    <rPh sb="272" eb="274">
      <t>シセツ</t>
    </rPh>
    <rPh sb="274" eb="276">
      <t>セイビ</t>
    </rPh>
    <rPh sb="277" eb="279">
      <t>ザイゲン</t>
    </rPh>
    <rPh sb="284" eb="286">
      <t>コッコ</t>
    </rPh>
    <rPh sb="286" eb="289">
      <t>ホジョキン</t>
    </rPh>
    <rPh sb="290" eb="292">
      <t>カツヨウ</t>
    </rPh>
    <rPh sb="294" eb="296">
      <t>キギョウ</t>
    </rPh>
    <rPh sb="296" eb="297">
      <t>サイ</t>
    </rPh>
    <rPh sb="298" eb="301">
      <t>ハッコウガク</t>
    </rPh>
    <rPh sb="302" eb="303">
      <t>オサ</t>
    </rPh>
    <rPh sb="310" eb="312">
      <t>ヨウイン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</si>
</sst>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ge"/>
  </numFmts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0"/>
      <name val="ＭＳ Ｐゴシック"/>
      <family val="2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/>
    <xf numFmtId="0" fontId="18" fillId="0" borderId="0"/>
    <xf numFmtId="0" fontId="1" fillId="0" borderId="0">
      <alignment vertical="center"/>
    </xf>
    <xf numFmtId="0" fontId="2" fillId="0" borderId="0">
      <alignment vertical="center"/>
    </xf>
    <xf numFmtId="0" fontId="18" fillId="0" borderId="0"/>
    <xf numFmtId="0" fontId="16" fillId="0" borderId="0"/>
    <xf numFmtId="0" fontId="19" fillId="0" borderId="0">
      <alignment vertical="center"/>
    </xf>
    <xf numFmtId="0" fontId="14" fillId="0" borderId="0">
      <alignment vertical="center"/>
    </xf>
    <xf numFmtId="0" fontId="18" fillId="0" borderId="0"/>
    <xf numFmtId="0" fontId="1" fillId="0" borderId="0">
      <alignment vertical="center"/>
    </xf>
    <xf numFmtId="0" fontId="16" fillId="0" borderId="0"/>
    <xf numFmtId="0" fontId="20" fillId="0" borderId="0">
      <alignment vertical="center"/>
    </xf>
    <xf numFmtId="0" fontId="21" fillId="0" borderId="0"/>
  </cellStyleXfs>
  <cellXfs count="91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 applyAlignment="1">
      <alignment horizontal="center" vertical="center"/>
    </xf>
    <xf numFmtId="0" fontId="9" fillId="0" borderId="3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10" fillId="0" borderId="7" xfId="1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2" fillId="0" borderId="7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5" fillId="0" borderId="6" xfId="1" applyFont="1" applyBorder="1">
      <alignment vertical="center"/>
    </xf>
    <xf numFmtId="0" fontId="5" fillId="0" borderId="0" xfId="1" applyFont="1" applyBorder="1">
      <alignment vertical="center"/>
    </xf>
    <xf numFmtId="0" fontId="5" fillId="0" borderId="7" xfId="1" applyFont="1" applyBorder="1">
      <alignment vertical="center"/>
    </xf>
    <xf numFmtId="0" fontId="14" fillId="0" borderId="0" xfId="1" applyFont="1" applyBorder="1">
      <alignment vertical="center"/>
    </xf>
    <xf numFmtId="0" fontId="15" fillId="0" borderId="0" xfId="1" applyFont="1" applyBorder="1" applyAlignment="1">
      <alignment horizontal="center" vertical="center"/>
    </xf>
    <xf numFmtId="0" fontId="5" fillId="0" borderId="8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9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16" fillId="0" borderId="0" xfId="1" applyFont="1">
      <alignment vertical="center"/>
    </xf>
    <xf numFmtId="0" fontId="17" fillId="0" borderId="0" xfId="1" applyFont="1" applyProtection="1">
      <alignment vertical="center"/>
      <protection hidden="1"/>
    </xf>
    <xf numFmtId="0" fontId="17" fillId="0" borderId="0" xfId="1" applyFont="1">
      <alignment vertical="center"/>
    </xf>
    <xf numFmtId="0" fontId="2" fillId="3" borderId="2" xfId="1" applyFill="1" applyBorder="1">
      <alignment vertical="center"/>
    </xf>
    <xf numFmtId="0" fontId="2" fillId="3" borderId="10" xfId="1" applyFill="1" applyBorder="1">
      <alignment vertical="center"/>
    </xf>
    <xf numFmtId="0" fontId="2" fillId="3" borderId="11" xfId="1" applyFill="1" applyBorder="1">
      <alignment vertical="center"/>
    </xf>
    <xf numFmtId="0" fontId="2" fillId="3" borderId="12" xfId="1" applyFill="1" applyBorder="1">
      <alignment vertical="center"/>
    </xf>
    <xf numFmtId="0" fontId="2" fillId="3" borderId="2" xfId="1" applyFill="1" applyBorder="1" applyAlignment="1">
      <alignment vertical="center" shrinkToFit="1"/>
    </xf>
    <xf numFmtId="0" fontId="2" fillId="4" borderId="2" xfId="1" applyNumberFormat="1" applyFill="1" applyBorder="1" applyAlignment="1">
      <alignment vertical="center" shrinkToFit="1"/>
    </xf>
    <xf numFmtId="177" fontId="0" fillId="4" borderId="2" xfId="2" applyNumberFormat="1" applyFont="1" applyFill="1" applyBorder="1" applyAlignment="1">
      <alignment vertical="center" shrinkToFit="1"/>
    </xf>
    <xf numFmtId="178" fontId="0" fillId="4" borderId="2" xfId="2" applyNumberFormat="1" applyFont="1" applyFill="1" applyBorder="1" applyAlignment="1">
      <alignment vertical="center" shrinkToFit="1"/>
    </xf>
    <xf numFmtId="49" fontId="2" fillId="0" borderId="0" xfId="1" applyNumberFormat="1" applyAlignment="1">
      <alignment vertical="center" shrinkToFit="1"/>
    </xf>
    <xf numFmtId="0" fontId="2" fillId="0" borderId="2" xfId="1" applyNumberFormat="1" applyBorder="1" applyAlignment="1">
      <alignment vertical="center" shrinkToFit="1"/>
    </xf>
    <xf numFmtId="177" fontId="0" fillId="0" borderId="2" xfId="2" applyNumberFormat="1" applyFont="1" applyBorder="1" applyAlignment="1">
      <alignment vertical="center" shrinkToFit="1"/>
    </xf>
    <xf numFmtId="40" fontId="2" fillId="0" borderId="0" xfId="1" applyNumberFormat="1">
      <alignment vertical="center"/>
    </xf>
    <xf numFmtId="0" fontId="2" fillId="2" borderId="2" xfId="1" applyFill="1" applyBorder="1">
      <alignment vertical="center"/>
    </xf>
    <xf numFmtId="179" fontId="2" fillId="0" borderId="2" xfId="1" applyNumberFormat="1" applyBorder="1">
      <alignment vertical="center"/>
    </xf>
    <xf numFmtId="0" fontId="6" fillId="0" borderId="0" xfId="1" applyFont="1" applyAlignment="1">
      <alignment horizontal="center" vertical="center"/>
    </xf>
    <xf numFmtId="49" fontId="3" fillId="0" borderId="1" xfId="1" applyNumberFormat="1" applyFont="1" applyBorder="1" applyAlignment="1" applyProtection="1">
      <alignment horizontal="left" vertical="center"/>
      <protection hidden="1"/>
    </xf>
    <xf numFmtId="0" fontId="3" fillId="2" borderId="2" xfId="1" applyFont="1" applyFill="1" applyBorder="1" applyAlignment="1">
      <alignment horizontal="center" vertical="center" shrinkToFit="1"/>
    </xf>
    <xf numFmtId="177" fontId="5" fillId="0" borderId="2" xfId="1" applyNumberFormat="1" applyFont="1" applyBorder="1" applyAlignment="1" applyProtection="1">
      <alignment horizontal="center" vertical="center" shrinkToFit="1"/>
      <protection hidden="1"/>
    </xf>
    <xf numFmtId="0" fontId="10" fillId="0" borderId="6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5" fillId="0" borderId="2" xfId="1" applyNumberFormat="1" applyFont="1" applyBorder="1" applyAlignment="1" applyProtection="1">
      <alignment horizontal="center" vertical="center" shrinkToFit="1"/>
      <protection hidden="1"/>
    </xf>
    <xf numFmtId="0" fontId="5" fillId="0" borderId="2" xfId="1" applyNumberFormat="1" applyFont="1" applyBorder="1" applyAlignment="1" applyProtection="1">
      <alignment horizontal="center" vertical="center" shrinkToFit="1"/>
      <protection locked="0"/>
    </xf>
    <xf numFmtId="176" fontId="5" fillId="0" borderId="2" xfId="1" applyNumberFormat="1" applyFont="1" applyBorder="1" applyAlignment="1" applyProtection="1">
      <alignment horizontal="center" vertical="center" shrinkToFit="1"/>
      <protection hidden="1"/>
    </xf>
    <xf numFmtId="0" fontId="12" fillId="0" borderId="6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9" fillId="0" borderId="0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13" fillId="0" borderId="3" xfId="1" applyFont="1" applyBorder="1" applyAlignment="1">
      <alignment horizontal="left" vertical="center"/>
    </xf>
    <xf numFmtId="0" fontId="13" fillId="0" borderId="4" xfId="1" applyFont="1" applyBorder="1" applyAlignment="1">
      <alignment horizontal="left" vertical="center"/>
    </xf>
    <xf numFmtId="0" fontId="13" fillId="0" borderId="5" xfId="1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13" fillId="0" borderId="7" xfId="1" applyFont="1" applyBorder="1" applyAlignment="1">
      <alignment horizontal="left" vertical="center"/>
    </xf>
    <xf numFmtId="0" fontId="5" fillId="0" borderId="6" xfId="1" applyFont="1" applyBorder="1" applyAlignment="1" applyProtection="1">
      <alignment horizontal="left" vertical="top" wrapText="1"/>
      <protection locked="0"/>
    </xf>
    <xf numFmtId="0" fontId="5" fillId="0" borderId="0" xfId="1" applyFont="1" applyBorder="1" applyAlignment="1" applyProtection="1">
      <alignment horizontal="left" vertical="top" wrapText="1"/>
      <protection locked="0"/>
    </xf>
    <xf numFmtId="0" fontId="5" fillId="0" borderId="7" xfId="1" applyFont="1" applyBorder="1" applyAlignment="1" applyProtection="1">
      <alignment horizontal="left" vertical="top" wrapText="1"/>
      <protection locked="0"/>
    </xf>
    <xf numFmtId="0" fontId="5" fillId="0" borderId="8" xfId="1" applyFont="1" applyBorder="1" applyAlignment="1" applyProtection="1">
      <alignment horizontal="left" vertical="top" wrapText="1"/>
      <protection locked="0"/>
    </xf>
    <xf numFmtId="0" fontId="5" fillId="0" borderId="1" xfId="1" applyFont="1" applyBorder="1" applyAlignment="1" applyProtection="1">
      <alignment horizontal="left" vertical="top" wrapText="1"/>
      <protection locked="0"/>
    </xf>
    <xf numFmtId="0" fontId="5" fillId="0" borderId="9" xfId="1" applyFont="1" applyBorder="1" applyAlignment="1" applyProtection="1">
      <alignment horizontal="left" vertical="top" wrapText="1"/>
      <protection locked="0"/>
    </xf>
    <xf numFmtId="0" fontId="3" fillId="0" borderId="0" xfId="1" applyFont="1" applyBorder="1" applyAlignment="1">
      <alignment horizontal="center" vertical="center"/>
    </xf>
    <xf numFmtId="0" fontId="2" fillId="3" borderId="2" xfId="1" applyFill="1" applyBorder="1" applyAlignment="1">
      <alignment horizontal="center" vertical="center"/>
    </xf>
    <xf numFmtId="0" fontId="2" fillId="3" borderId="3" xfId="1" applyFill="1" applyBorder="1" applyAlignment="1">
      <alignment horizontal="center" vertical="center"/>
    </xf>
    <xf numFmtId="0" fontId="2" fillId="3" borderId="4" xfId="1" applyFill="1" applyBorder="1" applyAlignment="1">
      <alignment horizontal="center" vertical="center"/>
    </xf>
    <xf numFmtId="0" fontId="2" fillId="3" borderId="5" xfId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2" fillId="3" borderId="9" xfId="1" applyFill="1" applyBorder="1" applyAlignment="1">
      <alignment horizontal="center" vertical="center"/>
    </xf>
    <xf numFmtId="0" fontId="2" fillId="3" borderId="2" xfId="1" applyFill="1" applyBorder="1" applyAlignment="1">
      <alignment horizontal="center" vertical="center" wrapText="1"/>
    </xf>
    <xf numFmtId="0" fontId="16" fillId="0" borderId="6" xfId="1" applyFont="1" applyBorder="1" applyAlignment="1" applyProtection="1">
      <alignment horizontal="left" vertical="top" wrapText="1"/>
      <protection locked="0"/>
    </xf>
    <xf numFmtId="0" fontId="16" fillId="0" borderId="0" xfId="1" applyFont="1" applyBorder="1" applyAlignment="1" applyProtection="1">
      <alignment horizontal="left" vertical="top" wrapText="1"/>
      <protection locked="0"/>
    </xf>
    <xf numFmtId="0" fontId="16" fillId="0" borderId="7" xfId="1" applyFont="1" applyBorder="1" applyAlignment="1" applyProtection="1">
      <alignment horizontal="left" vertical="top" wrapText="1"/>
      <protection locked="0"/>
    </xf>
    <xf numFmtId="0" fontId="16" fillId="0" borderId="8" xfId="1" applyFont="1" applyBorder="1" applyAlignment="1" applyProtection="1">
      <alignment horizontal="left" vertical="top" wrapText="1"/>
      <protection locked="0"/>
    </xf>
    <xf numFmtId="0" fontId="16" fillId="0" borderId="1" xfId="1" applyFont="1" applyBorder="1" applyAlignment="1" applyProtection="1">
      <alignment horizontal="left" vertical="top" wrapText="1"/>
      <protection locked="0"/>
    </xf>
    <xf numFmtId="0" fontId="16" fillId="0" borderId="9" xfId="1" applyFont="1" applyBorder="1" applyAlignment="1" applyProtection="1">
      <alignment horizontal="left" vertical="top" wrapText="1"/>
      <protection locked="0"/>
    </xf>
  </cellXfs>
  <cellStyles count="18"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1"/>
    <cellStyle name="標準 2 2" xfId="6"/>
    <cellStyle name="標準 2 3" xfId="7"/>
    <cellStyle name="標準 2 3 2" xfId="8"/>
    <cellStyle name="標準 2 4" xfId="9"/>
    <cellStyle name="標準 2_【重要】（県）指数表_書式まとめ" xfId="10"/>
    <cellStyle name="標準 3" xfId="11"/>
    <cellStyle name="標準 3 2" xfId="12"/>
    <cellStyle name="標準 3 3" xfId="13"/>
    <cellStyle name="標準 4" xfId="14"/>
    <cellStyle name="標準 5" xfId="15"/>
    <cellStyle name="標準 6" xfId="16"/>
    <cellStyle name="標準 7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3"/>
          <c:y val="0.158069456690285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データ!$ED$6:$EH$6</c:f>
              <c:numCache>
                <c:formatCode>#,##0.00;"△"#,##0.00</c:formatCode>
                <c:ptCount val="5"/>
                <c:pt idx="0" formatCode="#,##0.00;&quot;△&quot;#,##0.00;&quot;-&quot;">
                  <c:v>0.75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857280"/>
        <c:axId val="918592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0.69</c:v>
                </c:pt>
                <c:pt idx="1">
                  <c:v>0.89</c:v>
                </c:pt>
                <c:pt idx="2">
                  <c:v>0.98</c:v>
                </c:pt>
                <c:pt idx="3">
                  <c:v>0.76</c:v>
                </c:pt>
                <c:pt idx="4">
                  <c:v>0.8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857280"/>
        <c:axId val="91859200"/>
      </c:lineChart>
      <c:dateAx>
        <c:axId val="918572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1859200"/>
        <c:crosses val="autoZero"/>
        <c:auto val="1"/>
        <c:lblOffset val="100"/>
        <c:baseTimeUnit val="years"/>
      </c:dateAx>
      <c:valAx>
        <c:axId val="918592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18572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66" l="0.70000000000000062" r="0.70000000000000062" t="0.7500000000000136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4"/>
          <c:y val="0.15806945669028538"/>
          <c:w val="0.8602616255212191"/>
          <c:h val="0.56370168884888283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90.82</c:v>
                </c:pt>
                <c:pt idx="1">
                  <c:v>85.37</c:v>
                </c:pt>
                <c:pt idx="2">
                  <c:v>93.28</c:v>
                </c:pt>
                <c:pt idx="3">
                  <c:v>85.15</c:v>
                </c:pt>
                <c:pt idx="4">
                  <c:v>93.54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730560"/>
        <c:axId val="977324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73.63</c:v>
                </c:pt>
                <c:pt idx="1">
                  <c:v>75.709999999999994</c:v>
                </c:pt>
                <c:pt idx="2">
                  <c:v>75.09</c:v>
                </c:pt>
                <c:pt idx="3">
                  <c:v>75.34</c:v>
                </c:pt>
                <c:pt idx="4">
                  <c:v>76.650000000000006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730560"/>
        <c:axId val="97732480"/>
      </c:lineChart>
      <c:dateAx>
        <c:axId val="977305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7732480"/>
        <c:crosses val="autoZero"/>
        <c:auto val="1"/>
        <c:lblOffset val="100"/>
        <c:baseTimeUnit val="years"/>
      </c:dateAx>
      <c:valAx>
        <c:axId val="977324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77305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1" l="0.70000000000000062" r="0.70000000000000062" t="0.750000000000013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764096"/>
        <c:axId val="977660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764096"/>
        <c:axId val="97766016"/>
      </c:lineChart>
      <c:dateAx>
        <c:axId val="977640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7766016"/>
        <c:crosses val="autoZero"/>
        <c:auto val="1"/>
        <c:lblOffset val="100"/>
        <c:baseTimeUnit val="years"/>
      </c:dateAx>
      <c:valAx>
        <c:axId val="977660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77640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2"/>
          <c:y val="0.15806945669028552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800576"/>
        <c:axId val="978024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800576"/>
        <c:axId val="97802496"/>
      </c:lineChart>
      <c:dateAx>
        <c:axId val="9780057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7802496"/>
        <c:crosses val="autoZero"/>
        <c:auto val="1"/>
        <c:lblOffset val="100"/>
        <c:baseTimeUnit val="years"/>
      </c:dateAx>
      <c:valAx>
        <c:axId val="978024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780057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54" l="0.70000000000000062" r="0.70000000000000062" t="0.7500000000000135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825152"/>
        <c:axId val="978270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825152"/>
        <c:axId val="97827072"/>
      </c:lineChart>
      <c:dateAx>
        <c:axId val="978251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7827072"/>
        <c:crosses val="autoZero"/>
        <c:auto val="1"/>
        <c:lblOffset val="100"/>
        <c:baseTimeUnit val="years"/>
      </c:dateAx>
      <c:valAx>
        <c:axId val="978270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782515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959360"/>
        <c:axId val="1029861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959360"/>
        <c:axId val="102986112"/>
      </c:lineChart>
      <c:dateAx>
        <c:axId val="1029593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986112"/>
        <c:crosses val="autoZero"/>
        <c:auto val="1"/>
        <c:lblOffset val="100"/>
        <c:baseTimeUnit val="years"/>
      </c:dateAx>
      <c:valAx>
        <c:axId val="1029861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9593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355.58</c:v>
                </c:pt>
                <c:pt idx="1">
                  <c:v>347.49</c:v>
                </c:pt>
                <c:pt idx="2">
                  <c:v>339.85</c:v>
                </c:pt>
                <c:pt idx="3">
                  <c:v>311.82</c:v>
                </c:pt>
                <c:pt idx="4">
                  <c:v>308.76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024512"/>
        <c:axId val="1030307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1158.82</c:v>
                </c:pt>
                <c:pt idx="1">
                  <c:v>1167.7</c:v>
                </c:pt>
                <c:pt idx="2">
                  <c:v>1228.58</c:v>
                </c:pt>
                <c:pt idx="3">
                  <c:v>1280.18</c:v>
                </c:pt>
                <c:pt idx="4">
                  <c:v>1346.23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24512"/>
        <c:axId val="103030784"/>
      </c:lineChart>
      <c:dateAx>
        <c:axId val="1030245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3030784"/>
        <c:crosses val="autoZero"/>
        <c:auto val="1"/>
        <c:lblOffset val="100"/>
        <c:baseTimeUnit val="years"/>
      </c:dateAx>
      <c:valAx>
        <c:axId val="1030307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30245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72.900000000000006</c:v>
                </c:pt>
                <c:pt idx="1">
                  <c:v>77.56</c:v>
                </c:pt>
                <c:pt idx="2">
                  <c:v>76.900000000000006</c:v>
                </c:pt>
                <c:pt idx="3">
                  <c:v>80.88</c:v>
                </c:pt>
                <c:pt idx="4">
                  <c:v>80.91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052416"/>
        <c:axId val="1030543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55.6</c:v>
                </c:pt>
                <c:pt idx="1">
                  <c:v>54.43</c:v>
                </c:pt>
                <c:pt idx="2">
                  <c:v>53.81</c:v>
                </c:pt>
                <c:pt idx="3">
                  <c:v>53.62</c:v>
                </c:pt>
                <c:pt idx="4">
                  <c:v>53.41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52416"/>
        <c:axId val="103054336"/>
      </c:lineChart>
      <c:dateAx>
        <c:axId val="1030524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3054336"/>
        <c:crosses val="autoZero"/>
        <c:auto val="1"/>
        <c:lblOffset val="100"/>
        <c:baseTimeUnit val="years"/>
      </c:dateAx>
      <c:valAx>
        <c:axId val="1030543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30524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chemeClr val="bg1">
              <a:lumMod val="65000"/>
            </a:scheme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333.31</c:v>
                </c:pt>
                <c:pt idx="1">
                  <c:v>313.74</c:v>
                </c:pt>
                <c:pt idx="2">
                  <c:v>324.74</c:v>
                </c:pt>
                <c:pt idx="3">
                  <c:v>306.33</c:v>
                </c:pt>
                <c:pt idx="4">
                  <c:v>301.60000000000002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997632"/>
        <c:axId val="1049995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275.86</c:v>
                </c:pt>
                <c:pt idx="1">
                  <c:v>279.8</c:v>
                </c:pt>
                <c:pt idx="2">
                  <c:v>284.64999999999998</c:v>
                </c:pt>
                <c:pt idx="3">
                  <c:v>287.7</c:v>
                </c:pt>
                <c:pt idx="4">
                  <c:v>277.39999999999998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997632"/>
        <c:axId val="104999552"/>
      </c:lineChart>
      <c:dateAx>
        <c:axId val="1049976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4999552"/>
        <c:crosses val="autoZero"/>
        <c:auto val="1"/>
        <c:lblOffset val="100"/>
        <c:baseTimeUnit val="years"/>
      </c:dateAx>
      <c:valAx>
        <c:axId val="1049995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49976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50.87</c:v>
                </c:pt>
                <c:pt idx="1">
                  <c:v>50</c:v>
                </c:pt>
                <c:pt idx="2">
                  <c:v>49.79</c:v>
                </c:pt>
                <c:pt idx="3">
                  <c:v>52.4</c:v>
                </c:pt>
                <c:pt idx="4">
                  <c:v>52.64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025920"/>
        <c:axId val="1050278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60.66</c:v>
                </c:pt>
                <c:pt idx="1">
                  <c:v>60.17</c:v>
                </c:pt>
                <c:pt idx="2">
                  <c:v>58.96</c:v>
                </c:pt>
                <c:pt idx="3">
                  <c:v>58.1</c:v>
                </c:pt>
                <c:pt idx="4">
                  <c:v>56.19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025920"/>
        <c:axId val="105027840"/>
      </c:lineChart>
      <c:dateAx>
        <c:axId val="1050259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5027840"/>
        <c:crosses val="autoZero"/>
        <c:auto val="1"/>
        <c:lblOffset val="100"/>
        <c:baseTimeUnit val="years"/>
      </c:dateAx>
      <c:valAx>
        <c:axId val="1050278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5025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83.6</c:v>
                </c:pt>
                <c:pt idx="1">
                  <c:v>85.67</c:v>
                </c:pt>
                <c:pt idx="2">
                  <c:v>84.56</c:v>
                </c:pt>
                <c:pt idx="3">
                  <c:v>85.08</c:v>
                </c:pt>
                <c:pt idx="4">
                  <c:v>85.49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051328"/>
        <c:axId val="1100532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77.319999999999993</c:v>
                </c:pt>
                <c:pt idx="1">
                  <c:v>76.680000000000007</c:v>
                </c:pt>
                <c:pt idx="2">
                  <c:v>76.58</c:v>
                </c:pt>
                <c:pt idx="3">
                  <c:v>76.69</c:v>
                </c:pt>
                <c:pt idx="4">
                  <c:v>77.180000000000007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051328"/>
        <c:axId val="110053248"/>
      </c:lineChart>
      <c:dateAx>
        <c:axId val="1100513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0053248"/>
        <c:crosses val="autoZero"/>
        <c:auto val="1"/>
        <c:lblOffset val="100"/>
        <c:baseTimeUnit val="years"/>
      </c:dateAx>
      <c:valAx>
        <c:axId val="1100532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00513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7D72534-C3D3-46FA-A84F-F8D71C5CC06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【76.78】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9F9F71-F502-48A9-888E-DDF0B24E9F1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47A666B-97E9-4982-8FAF-1578DF2F751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91A7400-C653-4FDB-9EFC-354BF10106F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【1,280.76】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E3768B1-D82E-4F96-80F0-F5E6085471D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【74.94】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/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7EBEB09-6C4B-40F4-9CFF-232EDECA952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【56.28】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AE53A18-466F-4877-9910-905F8B7B2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【314.83】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8BA8BA9-A927-48D0-BA33-39089D1B1DB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【53.06】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161B9D7-3DC5-47A4-BC66-ABA06256908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4399EBE-B3A9-4B51-B905-CCA3D56F712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145F531-B156-43F1-A992-19A833FF85F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【0.59】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zoomScaleNormal="100" workbookViewId="0">
      <selection activeCell="BL16" sqref="BL16:BZ44"/>
    </sheetView>
  </sheetViews>
  <sheetFormatPr defaultColWidth="2.625" defaultRowHeight="13.5" x14ac:dyDescent="0.15"/>
  <cols>
    <col min="1" max="1" width="2.625" style="3" customWidth="1"/>
    <col min="2" max="62" width="3.75" style="3" customWidth="1"/>
    <col min="63" max="63" width="2.625" style="3"/>
    <col min="64" max="78" width="3.125" style="3" customWidth="1"/>
    <col min="79" max="79" width="4.5" style="3" bestFit="1" customWidth="1"/>
    <col min="80" max="80" width="2.625" style="3"/>
    <col min="81" max="82" width="4.5" style="3" bestFit="1" customWidth="1"/>
    <col min="83" max="16384" width="2.625" style="3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43" t="s">
        <v>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</row>
    <row r="3" spans="1:78" ht="9.75" customHeight="1" x14ac:dyDescent="0.15">
      <c r="A3" s="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</row>
    <row r="4" spans="1:78" ht="9.75" customHeight="1" x14ac:dyDescent="0.15">
      <c r="A4" s="2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</row>
    <row r="5" spans="1:78" ht="9.75" customHeight="1" x14ac:dyDescent="0.15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</row>
    <row r="6" spans="1:78" ht="18.75" customHeight="1" x14ac:dyDescent="0.15">
      <c r="A6" s="2"/>
      <c r="B6" s="44" t="str">
        <f>データ!H6</f>
        <v>広島県　大崎上島町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</row>
    <row r="7" spans="1:78" ht="18.75" customHeight="1" x14ac:dyDescent="0.15">
      <c r="A7" s="2"/>
      <c r="B7" s="45" t="s">
        <v>1</v>
      </c>
      <c r="C7" s="45"/>
      <c r="D7" s="45"/>
      <c r="E7" s="45"/>
      <c r="F7" s="45"/>
      <c r="G7" s="45"/>
      <c r="H7" s="45"/>
      <c r="I7" s="45" t="s">
        <v>2</v>
      </c>
      <c r="J7" s="45"/>
      <c r="K7" s="45"/>
      <c r="L7" s="45"/>
      <c r="M7" s="45"/>
      <c r="N7" s="45"/>
      <c r="O7" s="45"/>
      <c r="P7" s="45" t="s">
        <v>3</v>
      </c>
      <c r="Q7" s="45"/>
      <c r="R7" s="45"/>
      <c r="S7" s="45"/>
      <c r="T7" s="45"/>
      <c r="U7" s="45"/>
      <c r="V7" s="45"/>
      <c r="W7" s="45" t="s">
        <v>4</v>
      </c>
      <c r="X7" s="45"/>
      <c r="Y7" s="45"/>
      <c r="Z7" s="45"/>
      <c r="AA7" s="45"/>
      <c r="AB7" s="45"/>
      <c r="AC7" s="45"/>
      <c r="AD7" s="45" t="s">
        <v>5</v>
      </c>
      <c r="AE7" s="45"/>
      <c r="AF7" s="45"/>
      <c r="AG7" s="45"/>
      <c r="AH7" s="45"/>
      <c r="AI7" s="45"/>
      <c r="AJ7" s="45"/>
      <c r="AK7" s="2"/>
      <c r="AL7" s="45" t="s">
        <v>6</v>
      </c>
      <c r="AM7" s="45"/>
      <c r="AN7" s="45"/>
      <c r="AO7" s="45"/>
      <c r="AP7" s="45"/>
      <c r="AQ7" s="45"/>
      <c r="AR7" s="45"/>
      <c r="AS7" s="45"/>
      <c r="AT7" s="45" t="s">
        <v>7</v>
      </c>
      <c r="AU7" s="45"/>
      <c r="AV7" s="45"/>
      <c r="AW7" s="45"/>
      <c r="AX7" s="45"/>
      <c r="AY7" s="45"/>
      <c r="AZ7" s="45"/>
      <c r="BA7" s="45"/>
      <c r="BB7" s="45" t="s">
        <v>8</v>
      </c>
      <c r="BC7" s="45"/>
      <c r="BD7" s="45"/>
      <c r="BE7" s="45"/>
      <c r="BF7" s="45"/>
      <c r="BG7" s="45"/>
      <c r="BH7" s="45"/>
      <c r="BI7" s="45"/>
      <c r="BJ7" s="4"/>
      <c r="BK7" s="4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 x14ac:dyDescent="0.15">
      <c r="A8" s="2"/>
      <c r="B8" s="49" t="str">
        <f>データ!$I$6</f>
        <v>法非適用</v>
      </c>
      <c r="C8" s="49"/>
      <c r="D8" s="49"/>
      <c r="E8" s="49"/>
      <c r="F8" s="49"/>
      <c r="G8" s="49"/>
      <c r="H8" s="49"/>
      <c r="I8" s="49" t="str">
        <f>データ!$J$6</f>
        <v>水道事業</v>
      </c>
      <c r="J8" s="49"/>
      <c r="K8" s="49"/>
      <c r="L8" s="49"/>
      <c r="M8" s="49"/>
      <c r="N8" s="49"/>
      <c r="O8" s="49"/>
      <c r="P8" s="49" t="str">
        <f>データ!$K$6</f>
        <v>簡易水道事業</v>
      </c>
      <c r="Q8" s="49"/>
      <c r="R8" s="49"/>
      <c r="S8" s="49"/>
      <c r="T8" s="49"/>
      <c r="U8" s="49"/>
      <c r="V8" s="49"/>
      <c r="W8" s="49" t="str">
        <f>データ!$L$6</f>
        <v>D2</v>
      </c>
      <c r="X8" s="49"/>
      <c r="Y8" s="49"/>
      <c r="Z8" s="49"/>
      <c r="AA8" s="49"/>
      <c r="AB8" s="49"/>
      <c r="AC8" s="49"/>
      <c r="AD8" s="50" t="s">
        <v>119</v>
      </c>
      <c r="AE8" s="50"/>
      <c r="AF8" s="50"/>
      <c r="AG8" s="50"/>
      <c r="AH8" s="50"/>
      <c r="AI8" s="50"/>
      <c r="AJ8" s="50"/>
      <c r="AK8" s="2"/>
      <c r="AL8" s="51">
        <f>データ!$R$6</f>
        <v>7839</v>
      </c>
      <c r="AM8" s="51"/>
      <c r="AN8" s="51"/>
      <c r="AO8" s="51"/>
      <c r="AP8" s="51"/>
      <c r="AQ8" s="51"/>
      <c r="AR8" s="51"/>
      <c r="AS8" s="51"/>
      <c r="AT8" s="46">
        <f>データ!$S$6</f>
        <v>43.11</v>
      </c>
      <c r="AU8" s="46"/>
      <c r="AV8" s="46"/>
      <c r="AW8" s="46"/>
      <c r="AX8" s="46"/>
      <c r="AY8" s="46"/>
      <c r="AZ8" s="46"/>
      <c r="BA8" s="46"/>
      <c r="BB8" s="46">
        <f>データ!$T$6</f>
        <v>181.84</v>
      </c>
      <c r="BC8" s="46"/>
      <c r="BD8" s="46"/>
      <c r="BE8" s="46"/>
      <c r="BF8" s="46"/>
      <c r="BG8" s="46"/>
      <c r="BH8" s="46"/>
      <c r="BI8" s="46"/>
      <c r="BJ8" s="4"/>
      <c r="BK8" s="4"/>
      <c r="BL8" s="47" t="s">
        <v>10</v>
      </c>
      <c r="BM8" s="48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 x14ac:dyDescent="0.15">
      <c r="A9" s="2"/>
      <c r="B9" s="45" t="s">
        <v>12</v>
      </c>
      <c r="C9" s="45"/>
      <c r="D9" s="45"/>
      <c r="E9" s="45"/>
      <c r="F9" s="45"/>
      <c r="G9" s="45"/>
      <c r="H9" s="45"/>
      <c r="I9" s="45" t="s">
        <v>13</v>
      </c>
      <c r="J9" s="45"/>
      <c r="K9" s="45"/>
      <c r="L9" s="45"/>
      <c r="M9" s="45"/>
      <c r="N9" s="45"/>
      <c r="O9" s="45"/>
      <c r="P9" s="45" t="s">
        <v>14</v>
      </c>
      <c r="Q9" s="45"/>
      <c r="R9" s="45"/>
      <c r="S9" s="45"/>
      <c r="T9" s="45"/>
      <c r="U9" s="45"/>
      <c r="V9" s="45"/>
      <c r="W9" s="45" t="s">
        <v>15</v>
      </c>
      <c r="X9" s="45"/>
      <c r="Y9" s="45"/>
      <c r="Z9" s="45"/>
      <c r="AA9" s="45"/>
      <c r="AB9" s="45"/>
      <c r="AC9" s="45"/>
      <c r="AD9" s="2"/>
      <c r="AE9" s="2"/>
      <c r="AF9" s="2"/>
      <c r="AG9" s="2"/>
      <c r="AH9" s="4"/>
      <c r="AI9" s="2"/>
      <c r="AJ9" s="2"/>
      <c r="AK9" s="2"/>
      <c r="AL9" s="45" t="s">
        <v>16</v>
      </c>
      <c r="AM9" s="45"/>
      <c r="AN9" s="45"/>
      <c r="AO9" s="45"/>
      <c r="AP9" s="45"/>
      <c r="AQ9" s="45"/>
      <c r="AR9" s="45"/>
      <c r="AS9" s="45"/>
      <c r="AT9" s="45" t="s">
        <v>17</v>
      </c>
      <c r="AU9" s="45"/>
      <c r="AV9" s="45"/>
      <c r="AW9" s="45"/>
      <c r="AX9" s="45"/>
      <c r="AY9" s="45"/>
      <c r="AZ9" s="45"/>
      <c r="BA9" s="45"/>
      <c r="BB9" s="45" t="s">
        <v>18</v>
      </c>
      <c r="BC9" s="45"/>
      <c r="BD9" s="45"/>
      <c r="BE9" s="45"/>
      <c r="BF9" s="45"/>
      <c r="BG9" s="45"/>
      <c r="BH9" s="45"/>
      <c r="BI9" s="45"/>
      <c r="BJ9" s="4"/>
      <c r="BK9" s="4"/>
      <c r="BL9" s="52" t="s">
        <v>19</v>
      </c>
      <c r="BM9" s="53"/>
      <c r="BN9" s="11" t="s">
        <v>20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 x14ac:dyDescent="0.15">
      <c r="A10" s="2"/>
      <c r="B10" s="46" t="str">
        <f>データ!$N$6</f>
        <v>-</v>
      </c>
      <c r="C10" s="46"/>
      <c r="D10" s="46"/>
      <c r="E10" s="46"/>
      <c r="F10" s="46"/>
      <c r="G10" s="46"/>
      <c r="H10" s="46"/>
      <c r="I10" s="46" t="str">
        <f>データ!$O$6</f>
        <v>該当数値なし</v>
      </c>
      <c r="J10" s="46"/>
      <c r="K10" s="46"/>
      <c r="L10" s="46"/>
      <c r="M10" s="46"/>
      <c r="N10" s="46"/>
      <c r="O10" s="46"/>
      <c r="P10" s="46">
        <f>データ!$P$6</f>
        <v>99.79</v>
      </c>
      <c r="Q10" s="46"/>
      <c r="R10" s="46"/>
      <c r="S10" s="46"/>
      <c r="T10" s="46"/>
      <c r="U10" s="46"/>
      <c r="V10" s="46"/>
      <c r="W10" s="51">
        <f>データ!$Q$6</f>
        <v>3780</v>
      </c>
      <c r="X10" s="51"/>
      <c r="Y10" s="51"/>
      <c r="Z10" s="51"/>
      <c r="AA10" s="51"/>
      <c r="AB10" s="51"/>
      <c r="AC10" s="51"/>
      <c r="AD10" s="2"/>
      <c r="AE10" s="2"/>
      <c r="AF10" s="2"/>
      <c r="AG10" s="2"/>
      <c r="AH10" s="2"/>
      <c r="AI10" s="2"/>
      <c r="AJ10" s="2"/>
      <c r="AK10" s="2"/>
      <c r="AL10" s="51">
        <f>データ!$U$6</f>
        <v>7665</v>
      </c>
      <c r="AM10" s="51"/>
      <c r="AN10" s="51"/>
      <c r="AO10" s="51"/>
      <c r="AP10" s="51"/>
      <c r="AQ10" s="51"/>
      <c r="AR10" s="51"/>
      <c r="AS10" s="51"/>
      <c r="AT10" s="46">
        <f>データ!$V$6</f>
        <v>14.33</v>
      </c>
      <c r="AU10" s="46"/>
      <c r="AV10" s="46"/>
      <c r="AW10" s="46"/>
      <c r="AX10" s="46"/>
      <c r="AY10" s="46"/>
      <c r="AZ10" s="46"/>
      <c r="BA10" s="46"/>
      <c r="BB10" s="46">
        <f>データ!$W$6</f>
        <v>534.89</v>
      </c>
      <c r="BC10" s="46"/>
      <c r="BD10" s="46"/>
      <c r="BE10" s="46"/>
      <c r="BF10" s="46"/>
      <c r="BG10" s="46"/>
      <c r="BH10" s="46"/>
      <c r="BI10" s="46"/>
      <c r="BJ10" s="2"/>
      <c r="BK10" s="2"/>
      <c r="BL10" s="54" t="s">
        <v>21</v>
      </c>
      <c r="BM10" s="55"/>
      <c r="BN10" s="14" t="s">
        <v>22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6" t="s">
        <v>23</v>
      </c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</row>
    <row r="14" spans="1:78" ht="13.5" customHeight="1" x14ac:dyDescent="0.15">
      <c r="A14" s="2"/>
      <c r="B14" s="58" t="s">
        <v>24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60"/>
      <c r="BK14" s="2"/>
      <c r="BL14" s="64" t="s">
        <v>25</v>
      </c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6"/>
    </row>
    <row r="15" spans="1:78" ht="13.5" customHeight="1" x14ac:dyDescent="0.15">
      <c r="A15" s="2"/>
      <c r="B15" s="61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3"/>
      <c r="BK15" s="2"/>
      <c r="BL15" s="67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9"/>
    </row>
    <row r="16" spans="1:78" ht="13.5" customHeight="1" x14ac:dyDescent="0.15">
      <c r="A16" s="2"/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9"/>
      <c r="BK16" s="2"/>
      <c r="BL16" s="85" t="s">
        <v>122</v>
      </c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7"/>
    </row>
    <row r="17" spans="1:78" ht="13.5" customHeight="1" x14ac:dyDescent="0.15">
      <c r="A17" s="2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9"/>
      <c r="BK17" s="2"/>
      <c r="BL17" s="85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7"/>
    </row>
    <row r="18" spans="1:78" ht="13.5" customHeight="1" x14ac:dyDescent="0.15">
      <c r="A18" s="2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9"/>
      <c r="BK18" s="2"/>
      <c r="BL18" s="85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7"/>
    </row>
    <row r="19" spans="1:78" ht="13.5" customHeight="1" x14ac:dyDescent="0.15">
      <c r="A19" s="2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9"/>
      <c r="BK19" s="2"/>
      <c r="BL19" s="85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7"/>
    </row>
    <row r="20" spans="1:78" ht="13.5" customHeight="1" x14ac:dyDescent="0.15">
      <c r="A20" s="2"/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9"/>
      <c r="BK20" s="2"/>
      <c r="BL20" s="85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7"/>
    </row>
    <row r="21" spans="1:78" ht="13.5" customHeight="1" x14ac:dyDescent="0.15">
      <c r="A21" s="2"/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9"/>
      <c r="BK21" s="2"/>
      <c r="BL21" s="85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7"/>
    </row>
    <row r="22" spans="1:78" ht="13.5" customHeight="1" x14ac:dyDescent="0.15">
      <c r="A22" s="2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9"/>
      <c r="BK22" s="2"/>
      <c r="BL22" s="85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7"/>
    </row>
    <row r="23" spans="1:78" ht="13.5" customHeight="1" x14ac:dyDescent="0.15">
      <c r="A23" s="2"/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9"/>
      <c r="BK23" s="2"/>
      <c r="BL23" s="85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7"/>
    </row>
    <row r="24" spans="1:78" ht="13.5" customHeight="1" x14ac:dyDescent="0.15">
      <c r="A24" s="2"/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9"/>
      <c r="BK24" s="2"/>
      <c r="BL24" s="85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7"/>
    </row>
    <row r="25" spans="1:78" ht="13.5" customHeight="1" x14ac:dyDescent="0.15">
      <c r="A25" s="2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9"/>
      <c r="BK25" s="2"/>
      <c r="BL25" s="85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7"/>
    </row>
    <row r="26" spans="1:78" ht="13.5" customHeight="1" x14ac:dyDescent="0.15">
      <c r="A26" s="2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9"/>
      <c r="BK26" s="2"/>
      <c r="BL26" s="85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7"/>
    </row>
    <row r="27" spans="1:78" ht="13.5" customHeight="1" x14ac:dyDescent="0.15">
      <c r="A27" s="2"/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9"/>
      <c r="BK27" s="2"/>
      <c r="BL27" s="85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7"/>
    </row>
    <row r="28" spans="1:78" ht="13.5" customHeight="1" x14ac:dyDescent="0.15">
      <c r="A28" s="2"/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9"/>
      <c r="BK28" s="2"/>
      <c r="BL28" s="85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7"/>
    </row>
    <row r="29" spans="1:78" ht="13.5" customHeight="1" x14ac:dyDescent="0.15">
      <c r="A29" s="2"/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9"/>
      <c r="BK29" s="2"/>
      <c r="BL29" s="85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7"/>
    </row>
    <row r="30" spans="1:78" ht="13.5" customHeight="1" x14ac:dyDescent="0.15">
      <c r="A30" s="2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9"/>
      <c r="BK30" s="2"/>
      <c r="BL30" s="85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7"/>
    </row>
    <row r="31" spans="1:78" ht="13.5" customHeight="1" x14ac:dyDescent="0.15">
      <c r="A31" s="2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9"/>
      <c r="BK31" s="2"/>
      <c r="BL31" s="85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7"/>
    </row>
    <row r="32" spans="1:78" ht="13.5" customHeight="1" x14ac:dyDescent="0.15">
      <c r="A32" s="2"/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9"/>
      <c r="BK32" s="2"/>
      <c r="BL32" s="85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7"/>
    </row>
    <row r="33" spans="1:78" ht="13.5" customHeight="1" x14ac:dyDescent="0.15">
      <c r="A33" s="2"/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9"/>
      <c r="BK33" s="2"/>
      <c r="BL33" s="85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6"/>
      <c r="BZ33" s="87"/>
    </row>
    <row r="34" spans="1:78" ht="13.5" customHeight="1" x14ac:dyDescent="0.15">
      <c r="A34" s="2"/>
      <c r="B34" s="17"/>
      <c r="C34" s="76" t="s">
        <v>26</v>
      </c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20"/>
      <c r="R34" s="76" t="s">
        <v>27</v>
      </c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20"/>
      <c r="AG34" s="76" t="s">
        <v>28</v>
      </c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20"/>
      <c r="AV34" s="76" t="s">
        <v>29</v>
      </c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19"/>
      <c r="BK34" s="2"/>
      <c r="BL34" s="85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7"/>
    </row>
    <row r="35" spans="1:78" ht="13.5" customHeight="1" x14ac:dyDescent="0.15">
      <c r="A35" s="2"/>
      <c r="B35" s="17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20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20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20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19"/>
      <c r="BK35" s="2"/>
      <c r="BL35" s="85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86"/>
      <c r="BY35" s="86"/>
      <c r="BZ35" s="87"/>
    </row>
    <row r="36" spans="1:78" ht="13.5" customHeight="1" x14ac:dyDescent="0.15">
      <c r="A36" s="2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9"/>
      <c r="BK36" s="2"/>
      <c r="BL36" s="85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7"/>
    </row>
    <row r="37" spans="1:78" ht="13.5" customHeight="1" x14ac:dyDescent="0.15">
      <c r="A37" s="2"/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9"/>
      <c r="BK37" s="2"/>
      <c r="BL37" s="85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7"/>
    </row>
    <row r="38" spans="1:78" ht="13.5" customHeight="1" x14ac:dyDescent="0.15">
      <c r="A38" s="2"/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9"/>
      <c r="BK38" s="2"/>
      <c r="BL38" s="85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7"/>
    </row>
    <row r="39" spans="1:78" ht="13.5" customHeight="1" x14ac:dyDescent="0.15">
      <c r="A39" s="2"/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9"/>
      <c r="BK39" s="2"/>
      <c r="BL39" s="85"/>
      <c r="BM39" s="86"/>
      <c r="BN39" s="86"/>
      <c r="BO39" s="86"/>
      <c r="BP39" s="86"/>
      <c r="BQ39" s="86"/>
      <c r="BR39" s="86"/>
      <c r="BS39" s="86"/>
      <c r="BT39" s="86"/>
      <c r="BU39" s="86"/>
      <c r="BV39" s="86"/>
      <c r="BW39" s="86"/>
      <c r="BX39" s="86"/>
      <c r="BY39" s="86"/>
      <c r="BZ39" s="87"/>
    </row>
    <row r="40" spans="1:78" ht="13.5" customHeight="1" x14ac:dyDescent="0.15">
      <c r="A40" s="2"/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9"/>
      <c r="BK40" s="2"/>
      <c r="BL40" s="85"/>
      <c r="BM40" s="86"/>
      <c r="BN40" s="86"/>
      <c r="BO40" s="86"/>
      <c r="BP40" s="86"/>
      <c r="BQ40" s="86"/>
      <c r="BR40" s="86"/>
      <c r="BS40" s="86"/>
      <c r="BT40" s="86"/>
      <c r="BU40" s="86"/>
      <c r="BV40" s="86"/>
      <c r="BW40" s="86"/>
      <c r="BX40" s="86"/>
      <c r="BY40" s="86"/>
      <c r="BZ40" s="87"/>
    </row>
    <row r="41" spans="1:78" ht="13.5" customHeight="1" x14ac:dyDescent="0.15">
      <c r="A41" s="2"/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9"/>
      <c r="BK41" s="2"/>
      <c r="BL41" s="85"/>
      <c r="BM41" s="86"/>
      <c r="BN41" s="86"/>
      <c r="BO41" s="86"/>
      <c r="BP41" s="86"/>
      <c r="BQ41" s="86"/>
      <c r="BR41" s="86"/>
      <c r="BS41" s="86"/>
      <c r="BT41" s="86"/>
      <c r="BU41" s="86"/>
      <c r="BV41" s="86"/>
      <c r="BW41" s="86"/>
      <c r="BX41" s="86"/>
      <c r="BY41" s="86"/>
      <c r="BZ41" s="87"/>
    </row>
    <row r="42" spans="1:78" ht="13.5" customHeight="1" x14ac:dyDescent="0.15">
      <c r="A42" s="2"/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9"/>
      <c r="BK42" s="2"/>
      <c r="BL42" s="85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7"/>
    </row>
    <row r="43" spans="1:78" ht="13.5" customHeight="1" x14ac:dyDescent="0.15">
      <c r="A43" s="2"/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9"/>
      <c r="BK43" s="2"/>
      <c r="BL43" s="85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7"/>
    </row>
    <row r="44" spans="1:78" ht="13.5" customHeight="1" x14ac:dyDescent="0.15">
      <c r="A44" s="2"/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9"/>
      <c r="BK44" s="2"/>
      <c r="BL44" s="88"/>
      <c r="BM44" s="89"/>
      <c r="BN44" s="89"/>
      <c r="BO44" s="89"/>
      <c r="BP44" s="89"/>
      <c r="BQ44" s="89"/>
      <c r="BR44" s="89"/>
      <c r="BS44" s="89"/>
      <c r="BT44" s="89"/>
      <c r="BU44" s="89"/>
      <c r="BV44" s="89"/>
      <c r="BW44" s="89"/>
      <c r="BX44" s="89"/>
      <c r="BY44" s="89"/>
      <c r="BZ44" s="90"/>
    </row>
    <row r="45" spans="1:78" ht="13.5" customHeight="1" x14ac:dyDescent="0.15">
      <c r="A45" s="2"/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9"/>
      <c r="BK45" s="2"/>
      <c r="BL45" s="64" t="s">
        <v>30</v>
      </c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6"/>
    </row>
    <row r="46" spans="1:78" ht="13.5" customHeight="1" x14ac:dyDescent="0.15">
      <c r="A46" s="2"/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9"/>
      <c r="BK46" s="2"/>
      <c r="BL46" s="67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9"/>
    </row>
    <row r="47" spans="1:78" ht="13.5" customHeight="1" x14ac:dyDescent="0.15">
      <c r="A47" s="2"/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9"/>
      <c r="BK47" s="2"/>
      <c r="BL47" s="70" t="s">
        <v>121</v>
      </c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2"/>
    </row>
    <row r="48" spans="1:78" ht="13.5" customHeight="1" x14ac:dyDescent="0.15">
      <c r="A48" s="2"/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9"/>
      <c r="BK48" s="2"/>
      <c r="BL48" s="70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2"/>
    </row>
    <row r="49" spans="1:78" ht="13.5" customHeight="1" x14ac:dyDescent="0.15">
      <c r="A49" s="2"/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9"/>
      <c r="BK49" s="2"/>
      <c r="BL49" s="70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2"/>
    </row>
    <row r="50" spans="1:78" ht="13.5" customHeight="1" x14ac:dyDescent="0.15">
      <c r="A50" s="2"/>
      <c r="B50" s="17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9"/>
      <c r="BK50" s="2"/>
      <c r="BL50" s="70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2"/>
    </row>
    <row r="51" spans="1:78" ht="13.5" customHeight="1" x14ac:dyDescent="0.15">
      <c r="A51" s="2"/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9"/>
      <c r="BK51" s="2"/>
      <c r="BL51" s="70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2"/>
    </row>
    <row r="52" spans="1:78" ht="13.5" customHeight="1" x14ac:dyDescent="0.15">
      <c r="A52" s="2"/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9"/>
      <c r="BK52" s="2"/>
      <c r="BL52" s="70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2"/>
    </row>
    <row r="53" spans="1:78" ht="13.5" customHeight="1" x14ac:dyDescent="0.15">
      <c r="A53" s="2"/>
      <c r="B53" s="17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9"/>
      <c r="BK53" s="2"/>
      <c r="BL53" s="70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2"/>
    </row>
    <row r="54" spans="1:78" ht="13.5" customHeight="1" x14ac:dyDescent="0.15">
      <c r="A54" s="2"/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9"/>
      <c r="BK54" s="2"/>
      <c r="BL54" s="70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2"/>
    </row>
    <row r="55" spans="1:78" ht="13.5" customHeight="1" x14ac:dyDescent="0.15">
      <c r="A55" s="2"/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9"/>
      <c r="BK55" s="2"/>
      <c r="BL55" s="70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2"/>
    </row>
    <row r="56" spans="1:78" ht="13.5" customHeight="1" x14ac:dyDescent="0.15">
      <c r="A56" s="2"/>
      <c r="B56" s="17"/>
      <c r="C56" s="76" t="s">
        <v>31</v>
      </c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20"/>
      <c r="R56" s="76" t="s">
        <v>32</v>
      </c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20"/>
      <c r="AG56" s="76" t="s">
        <v>33</v>
      </c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20"/>
      <c r="AV56" s="76" t="s">
        <v>34</v>
      </c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19"/>
      <c r="BK56" s="2"/>
      <c r="BL56" s="70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2"/>
    </row>
    <row r="57" spans="1:78" ht="13.5" customHeight="1" x14ac:dyDescent="0.15">
      <c r="A57" s="2"/>
      <c r="B57" s="17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20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20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20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19"/>
      <c r="BK57" s="2"/>
      <c r="BL57" s="70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2"/>
    </row>
    <row r="58" spans="1:78" ht="13.5" customHeight="1" x14ac:dyDescent="0.15">
      <c r="A58" s="2"/>
      <c r="B58" s="1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9"/>
      <c r="BK58" s="2"/>
      <c r="BL58" s="70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2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70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2"/>
    </row>
    <row r="60" spans="1:78" ht="13.5" customHeight="1" x14ac:dyDescent="0.15">
      <c r="A60" s="2"/>
      <c r="B60" s="61" t="s">
        <v>35</v>
      </c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3"/>
      <c r="BK60" s="2"/>
      <c r="BL60" s="70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1"/>
      <c r="BX60" s="71"/>
      <c r="BY60" s="71"/>
      <c r="BZ60" s="72"/>
    </row>
    <row r="61" spans="1:78" ht="13.5" customHeight="1" x14ac:dyDescent="0.15">
      <c r="A61" s="2"/>
      <c r="B61" s="61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3"/>
      <c r="BK61" s="2"/>
      <c r="BL61" s="70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2"/>
    </row>
    <row r="62" spans="1:78" ht="13.5" customHeight="1" x14ac:dyDescent="0.15">
      <c r="A62" s="2"/>
      <c r="B62" s="17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9"/>
      <c r="BK62" s="2"/>
      <c r="BL62" s="70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2"/>
    </row>
    <row r="63" spans="1:78" ht="13.5" customHeight="1" x14ac:dyDescent="0.15">
      <c r="A63" s="2"/>
      <c r="B63" s="17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9"/>
      <c r="BK63" s="2"/>
      <c r="BL63" s="73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5"/>
    </row>
    <row r="64" spans="1:78" ht="13.5" customHeight="1" x14ac:dyDescent="0.15">
      <c r="A64" s="2"/>
      <c r="B64" s="17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9"/>
      <c r="BK64" s="2"/>
      <c r="BL64" s="64" t="s">
        <v>36</v>
      </c>
      <c r="BM64" s="65"/>
      <c r="BN64" s="65"/>
      <c r="BO64" s="65"/>
      <c r="BP64" s="65"/>
      <c r="BQ64" s="65"/>
      <c r="BR64" s="65"/>
      <c r="BS64" s="65"/>
      <c r="BT64" s="65"/>
      <c r="BU64" s="65"/>
      <c r="BV64" s="65"/>
      <c r="BW64" s="65"/>
      <c r="BX64" s="65"/>
      <c r="BY64" s="65"/>
      <c r="BZ64" s="66"/>
    </row>
    <row r="65" spans="1:78" ht="13.5" customHeight="1" x14ac:dyDescent="0.15">
      <c r="A65" s="2"/>
      <c r="B65" s="17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9"/>
      <c r="BK65" s="2"/>
      <c r="BL65" s="67"/>
      <c r="BM65" s="68"/>
      <c r="BN65" s="68"/>
      <c r="BO65" s="68"/>
      <c r="BP65" s="68"/>
      <c r="BQ65" s="68"/>
      <c r="BR65" s="68"/>
      <c r="BS65" s="68"/>
      <c r="BT65" s="68"/>
      <c r="BU65" s="68"/>
      <c r="BV65" s="68"/>
      <c r="BW65" s="68"/>
      <c r="BX65" s="68"/>
      <c r="BY65" s="68"/>
      <c r="BZ65" s="69"/>
    </row>
    <row r="66" spans="1:78" ht="13.5" customHeight="1" x14ac:dyDescent="0.15">
      <c r="A66" s="2"/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9"/>
      <c r="BK66" s="2"/>
      <c r="BL66" s="70" t="s">
        <v>120</v>
      </c>
      <c r="BM66" s="71"/>
      <c r="BN66" s="71"/>
      <c r="BO66" s="71"/>
      <c r="BP66" s="71"/>
      <c r="BQ66" s="71"/>
      <c r="BR66" s="71"/>
      <c r="BS66" s="71"/>
      <c r="BT66" s="71"/>
      <c r="BU66" s="71"/>
      <c r="BV66" s="71"/>
      <c r="BW66" s="71"/>
      <c r="BX66" s="71"/>
      <c r="BY66" s="71"/>
      <c r="BZ66" s="72"/>
    </row>
    <row r="67" spans="1:78" ht="13.5" customHeight="1" x14ac:dyDescent="0.15">
      <c r="A67" s="2"/>
      <c r="B67" s="17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9"/>
      <c r="BK67" s="2"/>
      <c r="BL67" s="70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2"/>
    </row>
    <row r="68" spans="1:78" ht="13.5" customHeight="1" x14ac:dyDescent="0.15">
      <c r="A68" s="2"/>
      <c r="B68" s="17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9"/>
      <c r="BK68" s="2"/>
      <c r="BL68" s="70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2"/>
    </row>
    <row r="69" spans="1:78" ht="13.5" customHeight="1" x14ac:dyDescent="0.15">
      <c r="A69" s="2"/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9"/>
      <c r="BK69" s="2"/>
      <c r="BL69" s="70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2"/>
    </row>
    <row r="70" spans="1:78" ht="13.5" customHeight="1" x14ac:dyDescent="0.15">
      <c r="A70" s="2"/>
      <c r="B70" s="17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9"/>
      <c r="BK70" s="2"/>
      <c r="BL70" s="70"/>
      <c r="BM70" s="71"/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2"/>
    </row>
    <row r="71" spans="1:78" ht="13.5" customHeight="1" x14ac:dyDescent="0.15">
      <c r="A71" s="2"/>
      <c r="B71" s="17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9"/>
      <c r="BK71" s="2"/>
      <c r="BL71" s="70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2"/>
    </row>
    <row r="72" spans="1:78" ht="13.5" customHeight="1" x14ac:dyDescent="0.15">
      <c r="A72" s="2"/>
      <c r="B72" s="17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9"/>
      <c r="BK72" s="2"/>
      <c r="BL72" s="70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2"/>
    </row>
    <row r="73" spans="1:78" ht="13.5" customHeight="1" x14ac:dyDescent="0.15">
      <c r="A73" s="2"/>
      <c r="B73" s="17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9"/>
      <c r="BK73" s="2"/>
      <c r="BL73" s="70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2"/>
    </row>
    <row r="74" spans="1:78" ht="13.5" customHeight="1" x14ac:dyDescent="0.15">
      <c r="A74" s="2"/>
      <c r="B74" s="17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9"/>
      <c r="BK74" s="2"/>
      <c r="BL74" s="70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2"/>
    </row>
    <row r="75" spans="1:78" ht="13.5" customHeight="1" x14ac:dyDescent="0.15">
      <c r="A75" s="2"/>
      <c r="B75" s="17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9"/>
      <c r="BK75" s="2"/>
      <c r="BL75" s="70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2"/>
    </row>
    <row r="76" spans="1:78" ht="13.5" customHeight="1" x14ac:dyDescent="0.15">
      <c r="A76" s="2"/>
      <c r="B76" s="17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9"/>
      <c r="BK76" s="2"/>
      <c r="BL76" s="70"/>
      <c r="BM76" s="71"/>
      <c r="BN76" s="71"/>
      <c r="BO76" s="71"/>
      <c r="BP76" s="71"/>
      <c r="BQ76" s="71"/>
      <c r="BR76" s="71"/>
      <c r="BS76" s="71"/>
      <c r="BT76" s="71"/>
      <c r="BU76" s="71"/>
      <c r="BV76" s="71"/>
      <c r="BW76" s="71"/>
      <c r="BX76" s="71"/>
      <c r="BY76" s="71"/>
      <c r="BZ76" s="72"/>
    </row>
    <row r="77" spans="1:78" ht="13.5" customHeight="1" x14ac:dyDescent="0.15">
      <c r="A77" s="2"/>
      <c r="B77" s="17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9"/>
      <c r="BK77" s="2"/>
      <c r="BL77" s="70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2"/>
    </row>
    <row r="78" spans="1:78" ht="13.5" customHeight="1" x14ac:dyDescent="0.15">
      <c r="A78" s="2"/>
      <c r="B78" s="17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9"/>
      <c r="BK78" s="2"/>
      <c r="BL78" s="70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2"/>
    </row>
    <row r="79" spans="1:78" ht="13.5" customHeight="1" x14ac:dyDescent="0.15">
      <c r="A79" s="2"/>
      <c r="B79" s="17"/>
      <c r="C79" s="76" t="s">
        <v>37</v>
      </c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20"/>
      <c r="V79" s="20"/>
      <c r="W79" s="76" t="s">
        <v>38</v>
      </c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20"/>
      <c r="AP79" s="20"/>
      <c r="AQ79" s="76" t="s">
        <v>39</v>
      </c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18"/>
      <c r="BJ79" s="19"/>
      <c r="BK79" s="2"/>
      <c r="BL79" s="70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2"/>
    </row>
    <row r="80" spans="1:78" ht="13.5" customHeight="1" x14ac:dyDescent="0.15">
      <c r="A80" s="2"/>
      <c r="B80" s="17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20"/>
      <c r="V80" s="20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20"/>
      <c r="AP80" s="20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18"/>
      <c r="BJ80" s="19"/>
      <c r="BK80" s="2"/>
      <c r="BL80" s="70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2"/>
    </row>
    <row r="81" spans="1:78" ht="13.5" customHeight="1" x14ac:dyDescent="0.15">
      <c r="A81" s="2"/>
      <c r="B81" s="17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18"/>
      <c r="V81" s="18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18"/>
      <c r="AP81" s="18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18"/>
      <c r="BJ81" s="19"/>
      <c r="BK81" s="2"/>
      <c r="BL81" s="70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2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73"/>
      <c r="BM82" s="74"/>
      <c r="BN82" s="74"/>
      <c r="BO82" s="74"/>
      <c r="BP82" s="74"/>
      <c r="BQ82" s="74"/>
      <c r="BR82" s="74"/>
      <c r="BS82" s="74"/>
      <c r="BT82" s="74"/>
      <c r="BU82" s="74"/>
      <c r="BV82" s="74"/>
      <c r="BW82" s="74"/>
      <c r="BX82" s="74"/>
      <c r="BY82" s="74"/>
      <c r="BZ82" s="75"/>
    </row>
    <row r="83" spans="1:78" x14ac:dyDescent="0.15">
      <c r="C83" s="26" t="s">
        <v>40</v>
      </c>
    </row>
    <row r="84" spans="1:78" hidden="1" x14ac:dyDescent="0.15">
      <c r="B84" s="27" t="s">
        <v>41</v>
      </c>
      <c r="C84" s="27"/>
      <c r="D84" s="27"/>
      <c r="E84" s="27" t="s">
        <v>42</v>
      </c>
      <c r="F84" s="27" t="s">
        <v>43</v>
      </c>
      <c r="G84" s="27" t="s">
        <v>44</v>
      </c>
      <c r="H84" s="27" t="s">
        <v>45</v>
      </c>
      <c r="I84" s="27" t="s">
        <v>46</v>
      </c>
      <c r="J84" s="27" t="s">
        <v>47</v>
      </c>
      <c r="K84" s="27" t="s">
        <v>48</v>
      </c>
      <c r="L84" s="27" t="s">
        <v>49</v>
      </c>
      <c r="M84" s="27" t="s">
        <v>50</v>
      </c>
      <c r="N84" s="27" t="s">
        <v>51</v>
      </c>
      <c r="O84" s="27" t="s">
        <v>52</v>
      </c>
    </row>
    <row r="85" spans="1:78" hidden="1" x14ac:dyDescent="0.15">
      <c r="B85" s="27"/>
      <c r="C85" s="27"/>
      <c r="D85" s="27"/>
      <c r="E85" s="27" t="str">
        <f>データ!AH6</f>
        <v>【76.78】</v>
      </c>
      <c r="F85" s="27" t="s">
        <v>53</v>
      </c>
      <c r="G85" s="27" t="s">
        <v>53</v>
      </c>
      <c r="H85" s="27" t="str">
        <f>データ!BO6</f>
        <v>【1,280.76】</v>
      </c>
      <c r="I85" s="27" t="str">
        <f>データ!BZ6</f>
        <v>【53.06】</v>
      </c>
      <c r="J85" s="27" t="str">
        <f>データ!CK6</f>
        <v>【314.83】</v>
      </c>
      <c r="K85" s="27" t="str">
        <f>データ!CV6</f>
        <v>【56.28】</v>
      </c>
      <c r="L85" s="27" t="str">
        <f>データ!DG6</f>
        <v>【74.94】</v>
      </c>
      <c r="M85" s="27" t="s">
        <v>53</v>
      </c>
      <c r="N85" s="27" t="s">
        <v>53</v>
      </c>
      <c r="O85" s="27" t="str">
        <f>データ!EN6</f>
        <v>【0.59】</v>
      </c>
    </row>
  </sheetData>
  <sheetProtection password="B319" sheet="1" objects="1" scenarios="1" formatCells="0" formatColumns="0" formatRows="0"/>
  <mergeCells count="55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 x14ac:dyDescent="0.15"/>
  <cols>
    <col min="1" max="1" width="9" style="3"/>
    <col min="2" max="144" width="11.875" style="3" customWidth="1"/>
    <col min="145" max="16384" width="9" style="3"/>
  </cols>
  <sheetData>
    <row r="1" spans="1:144" x14ac:dyDescent="0.15">
      <c r="A1" s="3" t="s">
        <v>54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>
        <v>1</v>
      </c>
      <c r="Y1" s="28">
        <v>1</v>
      </c>
      <c r="Z1" s="28">
        <v>1</v>
      </c>
      <c r="AA1" s="28">
        <v>1</v>
      </c>
      <c r="AB1" s="28">
        <v>1</v>
      </c>
      <c r="AC1" s="28">
        <v>1</v>
      </c>
      <c r="AD1" s="28">
        <v>1</v>
      </c>
      <c r="AE1" s="28">
        <v>1</v>
      </c>
      <c r="AF1" s="28">
        <v>1</v>
      </c>
      <c r="AG1" s="28">
        <v>1</v>
      </c>
      <c r="AH1" s="28"/>
      <c r="AI1" s="28">
        <v>1</v>
      </c>
      <c r="AJ1" s="28">
        <v>1</v>
      </c>
      <c r="AK1" s="28">
        <v>1</v>
      </c>
      <c r="AL1" s="28">
        <v>1</v>
      </c>
      <c r="AM1" s="28">
        <v>1</v>
      </c>
      <c r="AN1" s="28">
        <v>1</v>
      </c>
      <c r="AO1" s="28">
        <v>1</v>
      </c>
      <c r="AP1" s="28">
        <v>1</v>
      </c>
      <c r="AQ1" s="28">
        <v>1</v>
      </c>
      <c r="AR1" s="28">
        <v>1</v>
      </c>
      <c r="AS1" s="28"/>
      <c r="AT1" s="28">
        <v>1</v>
      </c>
      <c r="AU1" s="28">
        <v>1</v>
      </c>
      <c r="AV1" s="28">
        <v>1</v>
      </c>
      <c r="AW1" s="28">
        <v>1</v>
      </c>
      <c r="AX1" s="28">
        <v>1</v>
      </c>
      <c r="AY1" s="28">
        <v>1</v>
      </c>
      <c r="AZ1" s="28">
        <v>1</v>
      </c>
      <c r="BA1" s="28">
        <v>1</v>
      </c>
      <c r="BB1" s="28">
        <v>1</v>
      </c>
      <c r="BC1" s="28">
        <v>1</v>
      </c>
      <c r="BD1" s="28"/>
      <c r="BE1" s="28">
        <v>1</v>
      </c>
      <c r="BF1" s="28">
        <v>1</v>
      </c>
      <c r="BG1" s="28">
        <v>1</v>
      </c>
      <c r="BH1" s="28">
        <v>1</v>
      </c>
      <c r="BI1" s="28">
        <v>1</v>
      </c>
      <c r="BJ1" s="28">
        <v>1</v>
      </c>
      <c r="BK1" s="28">
        <v>1</v>
      </c>
      <c r="BL1" s="28">
        <v>1</v>
      </c>
      <c r="BM1" s="28">
        <v>1</v>
      </c>
      <c r="BN1" s="28">
        <v>1</v>
      </c>
      <c r="BO1" s="28"/>
      <c r="BP1" s="28">
        <v>1</v>
      </c>
      <c r="BQ1" s="28">
        <v>1</v>
      </c>
      <c r="BR1" s="28">
        <v>1</v>
      </c>
      <c r="BS1" s="28">
        <v>1</v>
      </c>
      <c r="BT1" s="28">
        <v>1</v>
      </c>
      <c r="BU1" s="28">
        <v>1</v>
      </c>
      <c r="BV1" s="28">
        <v>1</v>
      </c>
      <c r="BW1" s="28">
        <v>1</v>
      </c>
      <c r="BX1" s="28">
        <v>1</v>
      </c>
      <c r="BY1" s="28">
        <v>1</v>
      </c>
      <c r="BZ1" s="28"/>
      <c r="CA1" s="28">
        <v>1</v>
      </c>
      <c r="CB1" s="28">
        <v>1</v>
      </c>
      <c r="CC1" s="28">
        <v>1</v>
      </c>
      <c r="CD1" s="28">
        <v>1</v>
      </c>
      <c r="CE1" s="28">
        <v>1</v>
      </c>
      <c r="CF1" s="28">
        <v>1</v>
      </c>
      <c r="CG1" s="28">
        <v>1</v>
      </c>
      <c r="CH1" s="28">
        <v>1</v>
      </c>
      <c r="CI1" s="28">
        <v>1</v>
      </c>
      <c r="CJ1" s="28">
        <v>1</v>
      </c>
      <c r="CK1" s="28"/>
      <c r="CL1" s="28">
        <v>1</v>
      </c>
      <c r="CM1" s="28">
        <v>1</v>
      </c>
      <c r="CN1" s="28">
        <v>1</v>
      </c>
      <c r="CO1" s="28">
        <v>1</v>
      </c>
      <c r="CP1" s="28">
        <v>1</v>
      </c>
      <c r="CQ1" s="28">
        <v>1</v>
      </c>
      <c r="CR1" s="28">
        <v>1</v>
      </c>
      <c r="CS1" s="28">
        <v>1</v>
      </c>
      <c r="CT1" s="28">
        <v>1</v>
      </c>
      <c r="CU1" s="28">
        <v>1</v>
      </c>
      <c r="CV1" s="28"/>
      <c r="CW1" s="28">
        <v>1</v>
      </c>
      <c r="CX1" s="28">
        <v>1</v>
      </c>
      <c r="CY1" s="28">
        <v>1</v>
      </c>
      <c r="CZ1" s="28">
        <v>1</v>
      </c>
      <c r="DA1" s="28">
        <v>1</v>
      </c>
      <c r="DB1" s="28">
        <v>1</v>
      </c>
      <c r="DC1" s="28">
        <v>1</v>
      </c>
      <c r="DD1" s="28">
        <v>1</v>
      </c>
      <c r="DE1" s="28">
        <v>1</v>
      </c>
      <c r="DF1" s="28">
        <v>1</v>
      </c>
      <c r="DG1" s="28"/>
      <c r="DH1" s="28">
        <v>1</v>
      </c>
      <c r="DI1" s="28">
        <v>1</v>
      </c>
      <c r="DJ1" s="28">
        <v>1</v>
      </c>
      <c r="DK1" s="28">
        <v>1</v>
      </c>
      <c r="DL1" s="28">
        <v>1</v>
      </c>
      <c r="DM1" s="28">
        <v>1</v>
      </c>
      <c r="DN1" s="28">
        <v>1</v>
      </c>
      <c r="DO1" s="28">
        <v>1</v>
      </c>
      <c r="DP1" s="28">
        <v>1</v>
      </c>
      <c r="DQ1" s="28">
        <v>1</v>
      </c>
      <c r="DR1" s="28"/>
      <c r="DS1" s="28">
        <v>1</v>
      </c>
      <c r="DT1" s="28">
        <v>1</v>
      </c>
      <c r="DU1" s="28">
        <v>1</v>
      </c>
      <c r="DV1" s="28">
        <v>1</v>
      </c>
      <c r="DW1" s="28">
        <v>1</v>
      </c>
      <c r="DX1" s="28">
        <v>1</v>
      </c>
      <c r="DY1" s="28">
        <v>1</v>
      </c>
      <c r="DZ1" s="28">
        <v>1</v>
      </c>
      <c r="EA1" s="28">
        <v>1</v>
      </c>
      <c r="EB1" s="28">
        <v>1</v>
      </c>
      <c r="EC1" s="28"/>
      <c r="ED1" s="28">
        <v>1</v>
      </c>
      <c r="EE1" s="28">
        <v>1</v>
      </c>
      <c r="EF1" s="28">
        <v>1</v>
      </c>
      <c r="EG1" s="28">
        <v>1</v>
      </c>
      <c r="EH1" s="28">
        <v>1</v>
      </c>
      <c r="EI1" s="28">
        <v>1</v>
      </c>
      <c r="EJ1" s="28">
        <v>1</v>
      </c>
      <c r="EK1" s="28">
        <v>1</v>
      </c>
      <c r="EL1" s="28">
        <v>1</v>
      </c>
      <c r="EM1" s="28">
        <v>1</v>
      </c>
      <c r="EN1" s="28"/>
    </row>
    <row r="2" spans="1:144" x14ac:dyDescent="0.15">
      <c r="A2" s="29" t="s">
        <v>55</v>
      </c>
      <c r="B2" s="29">
        <f>COLUMN()-1</f>
        <v>1</v>
      </c>
      <c r="C2" s="29">
        <f t="shared" ref="C2:BR2" si="0">COLUMN()-1</f>
        <v>2</v>
      </c>
      <c r="D2" s="29">
        <f t="shared" si="0"/>
        <v>3</v>
      </c>
      <c r="E2" s="29">
        <f t="shared" si="0"/>
        <v>4</v>
      </c>
      <c r="F2" s="29">
        <f t="shared" si="0"/>
        <v>5</v>
      </c>
      <c r="G2" s="29">
        <f t="shared" si="0"/>
        <v>6</v>
      </c>
      <c r="H2" s="29">
        <f t="shared" si="0"/>
        <v>7</v>
      </c>
      <c r="I2" s="29">
        <f t="shared" si="0"/>
        <v>8</v>
      </c>
      <c r="J2" s="29">
        <f t="shared" si="0"/>
        <v>9</v>
      </c>
      <c r="K2" s="29">
        <f t="shared" si="0"/>
        <v>10</v>
      </c>
      <c r="L2" s="29">
        <f t="shared" si="0"/>
        <v>11</v>
      </c>
      <c r="M2" s="29">
        <f t="shared" si="0"/>
        <v>12</v>
      </c>
      <c r="N2" s="29">
        <f t="shared" si="0"/>
        <v>13</v>
      </c>
      <c r="O2" s="29">
        <f t="shared" si="0"/>
        <v>14</v>
      </c>
      <c r="P2" s="29">
        <f t="shared" si="0"/>
        <v>15</v>
      </c>
      <c r="Q2" s="29">
        <f t="shared" si="0"/>
        <v>16</v>
      </c>
      <c r="R2" s="29">
        <f t="shared" si="0"/>
        <v>17</v>
      </c>
      <c r="S2" s="29">
        <f t="shared" si="0"/>
        <v>18</v>
      </c>
      <c r="T2" s="29">
        <f t="shared" si="0"/>
        <v>19</v>
      </c>
      <c r="U2" s="29">
        <f t="shared" si="0"/>
        <v>20</v>
      </c>
      <c r="V2" s="29">
        <f t="shared" si="0"/>
        <v>21</v>
      </c>
      <c r="W2" s="29">
        <f t="shared" si="0"/>
        <v>22</v>
      </c>
      <c r="X2" s="29">
        <f t="shared" si="0"/>
        <v>23</v>
      </c>
      <c r="Y2" s="29">
        <f t="shared" si="0"/>
        <v>24</v>
      </c>
      <c r="Z2" s="29">
        <f t="shared" si="0"/>
        <v>25</v>
      </c>
      <c r="AA2" s="29">
        <f t="shared" si="0"/>
        <v>26</v>
      </c>
      <c r="AB2" s="29">
        <f t="shared" si="0"/>
        <v>27</v>
      </c>
      <c r="AC2" s="29">
        <f t="shared" si="0"/>
        <v>28</v>
      </c>
      <c r="AD2" s="29">
        <f t="shared" si="0"/>
        <v>29</v>
      </c>
      <c r="AE2" s="29">
        <f t="shared" si="0"/>
        <v>30</v>
      </c>
      <c r="AF2" s="29">
        <f t="shared" si="0"/>
        <v>31</v>
      </c>
      <c r="AG2" s="29">
        <f t="shared" si="0"/>
        <v>32</v>
      </c>
      <c r="AH2" s="29">
        <f t="shared" si="0"/>
        <v>33</v>
      </c>
      <c r="AI2" s="29">
        <f t="shared" si="0"/>
        <v>34</v>
      </c>
      <c r="AJ2" s="29">
        <f t="shared" si="0"/>
        <v>35</v>
      </c>
      <c r="AK2" s="29">
        <f t="shared" si="0"/>
        <v>36</v>
      </c>
      <c r="AL2" s="29">
        <f t="shared" si="0"/>
        <v>37</v>
      </c>
      <c r="AM2" s="29">
        <f t="shared" si="0"/>
        <v>38</v>
      </c>
      <c r="AN2" s="29">
        <f t="shared" si="0"/>
        <v>39</v>
      </c>
      <c r="AO2" s="29">
        <f t="shared" si="0"/>
        <v>40</v>
      </c>
      <c r="AP2" s="29">
        <f t="shared" si="0"/>
        <v>41</v>
      </c>
      <c r="AQ2" s="29">
        <f t="shared" si="0"/>
        <v>42</v>
      </c>
      <c r="AR2" s="29">
        <f t="shared" si="0"/>
        <v>43</v>
      </c>
      <c r="AS2" s="29">
        <f t="shared" si="0"/>
        <v>44</v>
      </c>
      <c r="AT2" s="29">
        <f t="shared" si="0"/>
        <v>45</v>
      </c>
      <c r="AU2" s="29">
        <f t="shared" si="0"/>
        <v>46</v>
      </c>
      <c r="AV2" s="29">
        <f t="shared" si="0"/>
        <v>47</v>
      </c>
      <c r="AW2" s="29">
        <f t="shared" si="0"/>
        <v>48</v>
      </c>
      <c r="AX2" s="29">
        <f t="shared" si="0"/>
        <v>49</v>
      </c>
      <c r="AY2" s="29">
        <f t="shared" si="0"/>
        <v>50</v>
      </c>
      <c r="AZ2" s="29">
        <f t="shared" si="0"/>
        <v>51</v>
      </c>
      <c r="BA2" s="29">
        <f t="shared" si="0"/>
        <v>52</v>
      </c>
      <c r="BB2" s="29">
        <f t="shared" si="0"/>
        <v>53</v>
      </c>
      <c r="BC2" s="29">
        <f t="shared" si="0"/>
        <v>54</v>
      </c>
      <c r="BD2" s="29">
        <f t="shared" si="0"/>
        <v>55</v>
      </c>
      <c r="BE2" s="29">
        <f t="shared" si="0"/>
        <v>56</v>
      </c>
      <c r="BF2" s="29">
        <f t="shared" si="0"/>
        <v>57</v>
      </c>
      <c r="BG2" s="29">
        <f t="shared" si="0"/>
        <v>58</v>
      </c>
      <c r="BH2" s="29">
        <f t="shared" si="0"/>
        <v>59</v>
      </c>
      <c r="BI2" s="29">
        <f t="shared" si="0"/>
        <v>60</v>
      </c>
      <c r="BJ2" s="29">
        <f t="shared" si="0"/>
        <v>61</v>
      </c>
      <c r="BK2" s="29">
        <f t="shared" si="0"/>
        <v>62</v>
      </c>
      <c r="BL2" s="29">
        <f t="shared" si="0"/>
        <v>63</v>
      </c>
      <c r="BM2" s="29">
        <f t="shared" si="0"/>
        <v>64</v>
      </c>
      <c r="BN2" s="29">
        <f t="shared" si="0"/>
        <v>65</v>
      </c>
      <c r="BO2" s="29">
        <f t="shared" si="0"/>
        <v>66</v>
      </c>
      <c r="BP2" s="29">
        <f t="shared" si="0"/>
        <v>67</v>
      </c>
      <c r="BQ2" s="29">
        <f t="shared" si="0"/>
        <v>68</v>
      </c>
      <c r="BR2" s="29">
        <f t="shared" si="0"/>
        <v>69</v>
      </c>
      <c r="BS2" s="29">
        <f t="shared" ref="BS2:ED2" si="1">COLUMN()-1</f>
        <v>70</v>
      </c>
      <c r="BT2" s="29">
        <f t="shared" si="1"/>
        <v>71</v>
      </c>
      <c r="BU2" s="29">
        <f t="shared" si="1"/>
        <v>72</v>
      </c>
      <c r="BV2" s="29">
        <f t="shared" si="1"/>
        <v>73</v>
      </c>
      <c r="BW2" s="29">
        <f t="shared" si="1"/>
        <v>74</v>
      </c>
      <c r="BX2" s="29">
        <f t="shared" si="1"/>
        <v>75</v>
      </c>
      <c r="BY2" s="29">
        <f t="shared" si="1"/>
        <v>76</v>
      </c>
      <c r="BZ2" s="29">
        <f t="shared" si="1"/>
        <v>77</v>
      </c>
      <c r="CA2" s="29">
        <f t="shared" si="1"/>
        <v>78</v>
      </c>
      <c r="CB2" s="29">
        <f t="shared" si="1"/>
        <v>79</v>
      </c>
      <c r="CC2" s="29">
        <f t="shared" si="1"/>
        <v>80</v>
      </c>
      <c r="CD2" s="29">
        <f t="shared" si="1"/>
        <v>81</v>
      </c>
      <c r="CE2" s="29">
        <f t="shared" si="1"/>
        <v>82</v>
      </c>
      <c r="CF2" s="29">
        <f t="shared" si="1"/>
        <v>83</v>
      </c>
      <c r="CG2" s="29">
        <f t="shared" si="1"/>
        <v>84</v>
      </c>
      <c r="CH2" s="29">
        <f t="shared" si="1"/>
        <v>85</v>
      </c>
      <c r="CI2" s="29">
        <f t="shared" si="1"/>
        <v>86</v>
      </c>
      <c r="CJ2" s="29">
        <f t="shared" si="1"/>
        <v>87</v>
      </c>
      <c r="CK2" s="29">
        <f t="shared" si="1"/>
        <v>88</v>
      </c>
      <c r="CL2" s="29">
        <f t="shared" si="1"/>
        <v>89</v>
      </c>
      <c r="CM2" s="29">
        <f t="shared" si="1"/>
        <v>90</v>
      </c>
      <c r="CN2" s="29">
        <f t="shared" si="1"/>
        <v>91</v>
      </c>
      <c r="CO2" s="29">
        <f t="shared" si="1"/>
        <v>92</v>
      </c>
      <c r="CP2" s="29">
        <f t="shared" si="1"/>
        <v>93</v>
      </c>
      <c r="CQ2" s="29">
        <f t="shared" si="1"/>
        <v>94</v>
      </c>
      <c r="CR2" s="29">
        <f t="shared" si="1"/>
        <v>95</v>
      </c>
      <c r="CS2" s="29">
        <f t="shared" si="1"/>
        <v>96</v>
      </c>
      <c r="CT2" s="29">
        <f t="shared" si="1"/>
        <v>97</v>
      </c>
      <c r="CU2" s="29">
        <f t="shared" si="1"/>
        <v>98</v>
      </c>
      <c r="CV2" s="29">
        <f t="shared" si="1"/>
        <v>99</v>
      </c>
      <c r="CW2" s="29">
        <f t="shared" si="1"/>
        <v>100</v>
      </c>
      <c r="CX2" s="29">
        <f t="shared" si="1"/>
        <v>101</v>
      </c>
      <c r="CY2" s="29">
        <f t="shared" si="1"/>
        <v>102</v>
      </c>
      <c r="CZ2" s="29">
        <f t="shared" si="1"/>
        <v>103</v>
      </c>
      <c r="DA2" s="29">
        <f t="shared" si="1"/>
        <v>104</v>
      </c>
      <c r="DB2" s="29">
        <f t="shared" si="1"/>
        <v>105</v>
      </c>
      <c r="DC2" s="29">
        <f t="shared" si="1"/>
        <v>106</v>
      </c>
      <c r="DD2" s="29">
        <f t="shared" si="1"/>
        <v>107</v>
      </c>
      <c r="DE2" s="29">
        <f t="shared" si="1"/>
        <v>108</v>
      </c>
      <c r="DF2" s="29">
        <f t="shared" si="1"/>
        <v>109</v>
      </c>
      <c r="DG2" s="29">
        <f t="shared" si="1"/>
        <v>110</v>
      </c>
      <c r="DH2" s="29">
        <f t="shared" si="1"/>
        <v>111</v>
      </c>
      <c r="DI2" s="29">
        <f t="shared" si="1"/>
        <v>112</v>
      </c>
      <c r="DJ2" s="29">
        <f t="shared" si="1"/>
        <v>113</v>
      </c>
      <c r="DK2" s="29">
        <f t="shared" si="1"/>
        <v>114</v>
      </c>
      <c r="DL2" s="29">
        <f t="shared" si="1"/>
        <v>115</v>
      </c>
      <c r="DM2" s="29">
        <f t="shared" si="1"/>
        <v>116</v>
      </c>
      <c r="DN2" s="29">
        <f t="shared" si="1"/>
        <v>117</v>
      </c>
      <c r="DO2" s="29">
        <f t="shared" si="1"/>
        <v>118</v>
      </c>
      <c r="DP2" s="29">
        <f t="shared" si="1"/>
        <v>119</v>
      </c>
      <c r="DQ2" s="29">
        <f t="shared" si="1"/>
        <v>120</v>
      </c>
      <c r="DR2" s="29">
        <f t="shared" si="1"/>
        <v>121</v>
      </c>
      <c r="DS2" s="29">
        <f t="shared" si="1"/>
        <v>122</v>
      </c>
      <c r="DT2" s="29">
        <f t="shared" si="1"/>
        <v>123</v>
      </c>
      <c r="DU2" s="29">
        <f t="shared" si="1"/>
        <v>124</v>
      </c>
      <c r="DV2" s="29">
        <f t="shared" si="1"/>
        <v>125</v>
      </c>
      <c r="DW2" s="29">
        <f t="shared" si="1"/>
        <v>126</v>
      </c>
      <c r="DX2" s="29">
        <f t="shared" si="1"/>
        <v>127</v>
      </c>
      <c r="DY2" s="29">
        <f t="shared" si="1"/>
        <v>128</v>
      </c>
      <c r="DZ2" s="29">
        <f t="shared" si="1"/>
        <v>129</v>
      </c>
      <c r="EA2" s="29">
        <f t="shared" si="1"/>
        <v>130</v>
      </c>
      <c r="EB2" s="29">
        <f t="shared" si="1"/>
        <v>131</v>
      </c>
      <c r="EC2" s="29">
        <f t="shared" si="1"/>
        <v>132</v>
      </c>
      <c r="ED2" s="29">
        <f t="shared" si="1"/>
        <v>133</v>
      </c>
      <c r="EE2" s="29">
        <f t="shared" ref="EE2:EN2" si="2">COLUMN()-1</f>
        <v>134</v>
      </c>
      <c r="EF2" s="29">
        <f t="shared" si="2"/>
        <v>135</v>
      </c>
      <c r="EG2" s="29">
        <f t="shared" si="2"/>
        <v>136</v>
      </c>
      <c r="EH2" s="29">
        <f t="shared" si="2"/>
        <v>137</v>
      </c>
      <c r="EI2" s="29">
        <f t="shared" si="2"/>
        <v>138</v>
      </c>
      <c r="EJ2" s="29">
        <f t="shared" si="2"/>
        <v>139</v>
      </c>
      <c r="EK2" s="29">
        <f t="shared" si="2"/>
        <v>140</v>
      </c>
      <c r="EL2" s="29">
        <f t="shared" si="2"/>
        <v>141</v>
      </c>
      <c r="EM2" s="29">
        <f t="shared" si="2"/>
        <v>142</v>
      </c>
      <c r="EN2" s="29">
        <f t="shared" si="2"/>
        <v>143</v>
      </c>
    </row>
    <row r="3" spans="1:144" x14ac:dyDescent="0.15">
      <c r="A3" s="29" t="s">
        <v>56</v>
      </c>
      <c r="B3" s="30" t="s">
        <v>57</v>
      </c>
      <c r="C3" s="30" t="s">
        <v>58</v>
      </c>
      <c r="D3" s="30" t="s">
        <v>59</v>
      </c>
      <c r="E3" s="30" t="s">
        <v>60</v>
      </c>
      <c r="F3" s="30" t="s">
        <v>61</v>
      </c>
      <c r="G3" s="30" t="s">
        <v>62</v>
      </c>
      <c r="H3" s="78" t="s">
        <v>63</v>
      </c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80"/>
      <c r="X3" s="84" t="s">
        <v>64</v>
      </c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 t="s">
        <v>65</v>
      </c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</row>
    <row r="4" spans="1:144" x14ac:dyDescent="0.15">
      <c r="A4" s="29" t="s">
        <v>66</v>
      </c>
      <c r="B4" s="31"/>
      <c r="C4" s="31"/>
      <c r="D4" s="31"/>
      <c r="E4" s="31"/>
      <c r="F4" s="31"/>
      <c r="G4" s="31"/>
      <c r="H4" s="81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3"/>
      <c r="X4" s="77" t="s">
        <v>67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 t="s">
        <v>68</v>
      </c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 t="s">
        <v>69</v>
      </c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 t="s">
        <v>70</v>
      </c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 t="s">
        <v>71</v>
      </c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 t="s">
        <v>72</v>
      </c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 t="s">
        <v>73</v>
      </c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 t="s">
        <v>74</v>
      </c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 t="s">
        <v>75</v>
      </c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 t="s">
        <v>76</v>
      </c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 t="s">
        <v>77</v>
      </c>
      <c r="EE4" s="77"/>
      <c r="EF4" s="77"/>
      <c r="EG4" s="77"/>
      <c r="EH4" s="77"/>
      <c r="EI4" s="77"/>
      <c r="EJ4" s="77"/>
      <c r="EK4" s="77"/>
      <c r="EL4" s="77"/>
      <c r="EM4" s="77"/>
      <c r="EN4" s="77"/>
    </row>
    <row r="5" spans="1:144" x14ac:dyDescent="0.15">
      <c r="A5" s="29" t="s">
        <v>78</v>
      </c>
      <c r="B5" s="32"/>
      <c r="C5" s="32"/>
      <c r="D5" s="32"/>
      <c r="E5" s="32"/>
      <c r="F5" s="32"/>
      <c r="G5" s="32"/>
      <c r="H5" s="33" t="s">
        <v>79</v>
      </c>
      <c r="I5" s="33" t="s">
        <v>80</v>
      </c>
      <c r="J5" s="33" t="s">
        <v>81</v>
      </c>
      <c r="K5" s="33" t="s">
        <v>82</v>
      </c>
      <c r="L5" s="33" t="s">
        <v>83</v>
      </c>
      <c r="M5" s="33" t="s">
        <v>84</v>
      </c>
      <c r="N5" s="33" t="s">
        <v>85</v>
      </c>
      <c r="O5" s="33" t="s">
        <v>86</v>
      </c>
      <c r="P5" s="33" t="s">
        <v>87</v>
      </c>
      <c r="Q5" s="33" t="s">
        <v>88</v>
      </c>
      <c r="R5" s="33" t="s">
        <v>89</v>
      </c>
      <c r="S5" s="33" t="s">
        <v>90</v>
      </c>
      <c r="T5" s="33" t="s">
        <v>91</v>
      </c>
      <c r="U5" s="33" t="s">
        <v>92</v>
      </c>
      <c r="V5" s="33" t="s">
        <v>93</v>
      </c>
      <c r="W5" s="33" t="s">
        <v>94</v>
      </c>
      <c r="X5" s="33" t="s">
        <v>95</v>
      </c>
      <c r="Y5" s="33" t="s">
        <v>96</v>
      </c>
      <c r="Z5" s="33" t="s">
        <v>97</v>
      </c>
      <c r="AA5" s="33" t="s">
        <v>98</v>
      </c>
      <c r="AB5" s="33" t="s">
        <v>99</v>
      </c>
      <c r="AC5" s="33" t="s">
        <v>100</v>
      </c>
      <c r="AD5" s="33" t="s">
        <v>101</v>
      </c>
      <c r="AE5" s="33" t="s">
        <v>102</v>
      </c>
      <c r="AF5" s="33" t="s">
        <v>103</v>
      </c>
      <c r="AG5" s="33" t="s">
        <v>104</v>
      </c>
      <c r="AH5" s="33" t="s">
        <v>41</v>
      </c>
      <c r="AI5" s="33" t="s">
        <v>95</v>
      </c>
      <c r="AJ5" s="33" t="s">
        <v>96</v>
      </c>
      <c r="AK5" s="33" t="s">
        <v>97</v>
      </c>
      <c r="AL5" s="33" t="s">
        <v>98</v>
      </c>
      <c r="AM5" s="33" t="s">
        <v>99</v>
      </c>
      <c r="AN5" s="33" t="s">
        <v>100</v>
      </c>
      <c r="AO5" s="33" t="s">
        <v>101</v>
      </c>
      <c r="AP5" s="33" t="s">
        <v>102</v>
      </c>
      <c r="AQ5" s="33" t="s">
        <v>103</v>
      </c>
      <c r="AR5" s="33" t="s">
        <v>104</v>
      </c>
      <c r="AS5" s="33" t="s">
        <v>105</v>
      </c>
      <c r="AT5" s="33" t="s">
        <v>95</v>
      </c>
      <c r="AU5" s="33" t="s">
        <v>96</v>
      </c>
      <c r="AV5" s="33" t="s">
        <v>97</v>
      </c>
      <c r="AW5" s="33" t="s">
        <v>98</v>
      </c>
      <c r="AX5" s="33" t="s">
        <v>99</v>
      </c>
      <c r="AY5" s="33" t="s">
        <v>100</v>
      </c>
      <c r="AZ5" s="33" t="s">
        <v>101</v>
      </c>
      <c r="BA5" s="33" t="s">
        <v>102</v>
      </c>
      <c r="BB5" s="33" t="s">
        <v>103</v>
      </c>
      <c r="BC5" s="33" t="s">
        <v>104</v>
      </c>
      <c r="BD5" s="33" t="s">
        <v>105</v>
      </c>
      <c r="BE5" s="33" t="s">
        <v>95</v>
      </c>
      <c r="BF5" s="33" t="s">
        <v>96</v>
      </c>
      <c r="BG5" s="33" t="s">
        <v>97</v>
      </c>
      <c r="BH5" s="33" t="s">
        <v>98</v>
      </c>
      <c r="BI5" s="33" t="s">
        <v>99</v>
      </c>
      <c r="BJ5" s="33" t="s">
        <v>100</v>
      </c>
      <c r="BK5" s="33" t="s">
        <v>101</v>
      </c>
      <c r="BL5" s="33" t="s">
        <v>102</v>
      </c>
      <c r="BM5" s="33" t="s">
        <v>103</v>
      </c>
      <c r="BN5" s="33" t="s">
        <v>104</v>
      </c>
      <c r="BO5" s="33" t="s">
        <v>105</v>
      </c>
      <c r="BP5" s="33" t="s">
        <v>95</v>
      </c>
      <c r="BQ5" s="33" t="s">
        <v>96</v>
      </c>
      <c r="BR5" s="33" t="s">
        <v>97</v>
      </c>
      <c r="BS5" s="33" t="s">
        <v>98</v>
      </c>
      <c r="BT5" s="33" t="s">
        <v>99</v>
      </c>
      <c r="BU5" s="33" t="s">
        <v>100</v>
      </c>
      <c r="BV5" s="33" t="s">
        <v>101</v>
      </c>
      <c r="BW5" s="33" t="s">
        <v>102</v>
      </c>
      <c r="BX5" s="33" t="s">
        <v>103</v>
      </c>
      <c r="BY5" s="33" t="s">
        <v>104</v>
      </c>
      <c r="BZ5" s="33" t="s">
        <v>105</v>
      </c>
      <c r="CA5" s="33" t="s">
        <v>95</v>
      </c>
      <c r="CB5" s="33" t="s">
        <v>96</v>
      </c>
      <c r="CC5" s="33" t="s">
        <v>97</v>
      </c>
      <c r="CD5" s="33" t="s">
        <v>98</v>
      </c>
      <c r="CE5" s="33" t="s">
        <v>99</v>
      </c>
      <c r="CF5" s="33" t="s">
        <v>100</v>
      </c>
      <c r="CG5" s="33" t="s">
        <v>101</v>
      </c>
      <c r="CH5" s="33" t="s">
        <v>102</v>
      </c>
      <c r="CI5" s="33" t="s">
        <v>103</v>
      </c>
      <c r="CJ5" s="33" t="s">
        <v>104</v>
      </c>
      <c r="CK5" s="33" t="s">
        <v>105</v>
      </c>
      <c r="CL5" s="33" t="s">
        <v>95</v>
      </c>
      <c r="CM5" s="33" t="s">
        <v>96</v>
      </c>
      <c r="CN5" s="33" t="s">
        <v>97</v>
      </c>
      <c r="CO5" s="33" t="s">
        <v>98</v>
      </c>
      <c r="CP5" s="33" t="s">
        <v>99</v>
      </c>
      <c r="CQ5" s="33" t="s">
        <v>100</v>
      </c>
      <c r="CR5" s="33" t="s">
        <v>101</v>
      </c>
      <c r="CS5" s="33" t="s">
        <v>102</v>
      </c>
      <c r="CT5" s="33" t="s">
        <v>103</v>
      </c>
      <c r="CU5" s="33" t="s">
        <v>104</v>
      </c>
      <c r="CV5" s="33" t="s">
        <v>105</v>
      </c>
      <c r="CW5" s="33" t="s">
        <v>95</v>
      </c>
      <c r="CX5" s="33" t="s">
        <v>96</v>
      </c>
      <c r="CY5" s="33" t="s">
        <v>97</v>
      </c>
      <c r="CZ5" s="33" t="s">
        <v>98</v>
      </c>
      <c r="DA5" s="33" t="s">
        <v>99</v>
      </c>
      <c r="DB5" s="33" t="s">
        <v>100</v>
      </c>
      <c r="DC5" s="33" t="s">
        <v>101</v>
      </c>
      <c r="DD5" s="33" t="s">
        <v>102</v>
      </c>
      <c r="DE5" s="33" t="s">
        <v>103</v>
      </c>
      <c r="DF5" s="33" t="s">
        <v>104</v>
      </c>
      <c r="DG5" s="33" t="s">
        <v>105</v>
      </c>
      <c r="DH5" s="33" t="s">
        <v>95</v>
      </c>
      <c r="DI5" s="33" t="s">
        <v>96</v>
      </c>
      <c r="DJ5" s="33" t="s">
        <v>97</v>
      </c>
      <c r="DK5" s="33" t="s">
        <v>98</v>
      </c>
      <c r="DL5" s="33" t="s">
        <v>99</v>
      </c>
      <c r="DM5" s="33" t="s">
        <v>100</v>
      </c>
      <c r="DN5" s="33" t="s">
        <v>101</v>
      </c>
      <c r="DO5" s="33" t="s">
        <v>102</v>
      </c>
      <c r="DP5" s="33" t="s">
        <v>103</v>
      </c>
      <c r="DQ5" s="33" t="s">
        <v>104</v>
      </c>
      <c r="DR5" s="33" t="s">
        <v>105</v>
      </c>
      <c r="DS5" s="33" t="s">
        <v>95</v>
      </c>
      <c r="DT5" s="33" t="s">
        <v>96</v>
      </c>
      <c r="DU5" s="33" t="s">
        <v>97</v>
      </c>
      <c r="DV5" s="33" t="s">
        <v>98</v>
      </c>
      <c r="DW5" s="33" t="s">
        <v>99</v>
      </c>
      <c r="DX5" s="33" t="s">
        <v>100</v>
      </c>
      <c r="DY5" s="33" t="s">
        <v>101</v>
      </c>
      <c r="DZ5" s="33" t="s">
        <v>102</v>
      </c>
      <c r="EA5" s="33" t="s">
        <v>103</v>
      </c>
      <c r="EB5" s="33" t="s">
        <v>104</v>
      </c>
      <c r="EC5" s="33" t="s">
        <v>105</v>
      </c>
      <c r="ED5" s="33" t="s">
        <v>95</v>
      </c>
      <c r="EE5" s="33" t="s">
        <v>96</v>
      </c>
      <c r="EF5" s="33" t="s">
        <v>97</v>
      </c>
      <c r="EG5" s="33" t="s">
        <v>98</v>
      </c>
      <c r="EH5" s="33" t="s">
        <v>99</v>
      </c>
      <c r="EI5" s="33" t="s">
        <v>100</v>
      </c>
      <c r="EJ5" s="33" t="s">
        <v>101</v>
      </c>
      <c r="EK5" s="33" t="s">
        <v>102</v>
      </c>
      <c r="EL5" s="33" t="s">
        <v>103</v>
      </c>
      <c r="EM5" s="33" t="s">
        <v>104</v>
      </c>
      <c r="EN5" s="33" t="s">
        <v>105</v>
      </c>
    </row>
    <row r="6" spans="1:144" s="37" customFormat="1" x14ac:dyDescent="0.15">
      <c r="A6" s="29" t="s">
        <v>106</v>
      </c>
      <c r="B6" s="34">
        <f>B7</f>
        <v>2016</v>
      </c>
      <c r="C6" s="34">
        <f t="shared" ref="C6:W6" si="3">C7</f>
        <v>344311</v>
      </c>
      <c r="D6" s="34">
        <f t="shared" si="3"/>
        <v>47</v>
      </c>
      <c r="E6" s="34">
        <f t="shared" si="3"/>
        <v>1</v>
      </c>
      <c r="F6" s="34">
        <f t="shared" si="3"/>
        <v>0</v>
      </c>
      <c r="G6" s="34">
        <f t="shared" si="3"/>
        <v>0</v>
      </c>
      <c r="H6" s="34" t="str">
        <f t="shared" si="3"/>
        <v>広島県　大崎上島町</v>
      </c>
      <c r="I6" s="34" t="str">
        <f t="shared" si="3"/>
        <v>法非適用</v>
      </c>
      <c r="J6" s="34" t="str">
        <f t="shared" si="3"/>
        <v>水道事業</v>
      </c>
      <c r="K6" s="34" t="str">
        <f t="shared" si="3"/>
        <v>簡易水道事業</v>
      </c>
      <c r="L6" s="34" t="str">
        <f t="shared" si="3"/>
        <v>D2</v>
      </c>
      <c r="M6" s="34">
        <f t="shared" si="3"/>
        <v>0</v>
      </c>
      <c r="N6" s="35" t="str">
        <f t="shared" si="3"/>
        <v>-</v>
      </c>
      <c r="O6" s="35" t="str">
        <f t="shared" si="3"/>
        <v>該当数値なし</v>
      </c>
      <c r="P6" s="35">
        <f t="shared" si="3"/>
        <v>99.79</v>
      </c>
      <c r="Q6" s="35">
        <f t="shared" si="3"/>
        <v>3780</v>
      </c>
      <c r="R6" s="35">
        <f t="shared" si="3"/>
        <v>7839</v>
      </c>
      <c r="S6" s="35">
        <f t="shared" si="3"/>
        <v>43.11</v>
      </c>
      <c r="T6" s="35">
        <f t="shared" si="3"/>
        <v>181.84</v>
      </c>
      <c r="U6" s="35">
        <f t="shared" si="3"/>
        <v>7665</v>
      </c>
      <c r="V6" s="35">
        <f t="shared" si="3"/>
        <v>14.33</v>
      </c>
      <c r="W6" s="35">
        <f t="shared" si="3"/>
        <v>534.89</v>
      </c>
      <c r="X6" s="36">
        <f>IF(X7="",NA(),X7)</f>
        <v>90.82</v>
      </c>
      <c r="Y6" s="36">
        <f t="shared" ref="Y6:AG6" si="4">IF(Y7="",NA(),Y7)</f>
        <v>85.37</v>
      </c>
      <c r="Z6" s="36">
        <f t="shared" si="4"/>
        <v>93.28</v>
      </c>
      <c r="AA6" s="36">
        <f t="shared" si="4"/>
        <v>85.15</v>
      </c>
      <c r="AB6" s="36">
        <f t="shared" si="4"/>
        <v>93.54</v>
      </c>
      <c r="AC6" s="36">
        <f t="shared" si="4"/>
        <v>73.63</v>
      </c>
      <c r="AD6" s="36">
        <f t="shared" si="4"/>
        <v>75.709999999999994</v>
      </c>
      <c r="AE6" s="36">
        <f t="shared" si="4"/>
        <v>75.09</v>
      </c>
      <c r="AF6" s="36">
        <f t="shared" si="4"/>
        <v>75.34</v>
      </c>
      <c r="AG6" s="36">
        <f t="shared" si="4"/>
        <v>76.650000000000006</v>
      </c>
      <c r="AH6" s="35" t="str">
        <f>IF(AH7="","",IF(AH7="-","【-】","【"&amp;SUBSTITUTE(TEXT(AH7,"#,##0.00"),"-","△")&amp;"】"))</f>
        <v>【76.78】</v>
      </c>
      <c r="AI6" s="35" t="e">
        <f>IF(AI7="",NA(),AI7)</f>
        <v>#N/A</v>
      </c>
      <c r="AJ6" s="35" t="e">
        <f t="shared" ref="AJ6:AR6" si="5">IF(AJ7="",NA(),AJ7)</f>
        <v>#N/A</v>
      </c>
      <c r="AK6" s="35" t="e">
        <f t="shared" si="5"/>
        <v>#N/A</v>
      </c>
      <c r="AL6" s="35" t="e">
        <f t="shared" si="5"/>
        <v>#N/A</v>
      </c>
      <c r="AM6" s="35" t="e">
        <f t="shared" si="5"/>
        <v>#N/A</v>
      </c>
      <c r="AN6" s="35" t="e">
        <f t="shared" si="5"/>
        <v>#N/A</v>
      </c>
      <c r="AO6" s="35" t="e">
        <f t="shared" si="5"/>
        <v>#N/A</v>
      </c>
      <c r="AP6" s="35" t="e">
        <f t="shared" si="5"/>
        <v>#N/A</v>
      </c>
      <c r="AQ6" s="35" t="e">
        <f t="shared" si="5"/>
        <v>#N/A</v>
      </c>
      <c r="AR6" s="35" t="e">
        <f t="shared" si="5"/>
        <v>#N/A</v>
      </c>
      <c r="AS6" s="35" t="str">
        <f>IF(AS7="","",IF(AS7="-","【-】","【"&amp;SUBSTITUTE(TEXT(AS7,"#,##0.00"),"-","△")&amp;"】"))</f>
        <v/>
      </c>
      <c r="AT6" s="35" t="e">
        <f>IF(AT7="",NA(),AT7)</f>
        <v>#N/A</v>
      </c>
      <c r="AU6" s="35" t="e">
        <f t="shared" ref="AU6:BC6" si="6">IF(AU7="",NA(),AU7)</f>
        <v>#N/A</v>
      </c>
      <c r="AV6" s="35" t="e">
        <f t="shared" si="6"/>
        <v>#N/A</v>
      </c>
      <c r="AW6" s="35" t="e">
        <f t="shared" si="6"/>
        <v>#N/A</v>
      </c>
      <c r="AX6" s="35" t="e">
        <f t="shared" si="6"/>
        <v>#N/A</v>
      </c>
      <c r="AY6" s="35" t="e">
        <f t="shared" si="6"/>
        <v>#N/A</v>
      </c>
      <c r="AZ6" s="35" t="e">
        <f t="shared" si="6"/>
        <v>#N/A</v>
      </c>
      <c r="BA6" s="35" t="e">
        <f t="shared" si="6"/>
        <v>#N/A</v>
      </c>
      <c r="BB6" s="35" t="e">
        <f t="shared" si="6"/>
        <v>#N/A</v>
      </c>
      <c r="BC6" s="35" t="e">
        <f t="shared" si="6"/>
        <v>#N/A</v>
      </c>
      <c r="BD6" s="35" t="str">
        <f>IF(BD7="","",IF(BD7="-","【-】","【"&amp;SUBSTITUTE(TEXT(BD7,"#,##0.00"),"-","△")&amp;"】"))</f>
        <v/>
      </c>
      <c r="BE6" s="36">
        <f>IF(BE7="",NA(),BE7)</f>
        <v>355.58</v>
      </c>
      <c r="BF6" s="36">
        <f t="shared" ref="BF6:BN6" si="7">IF(BF7="",NA(),BF7)</f>
        <v>347.49</v>
      </c>
      <c r="BG6" s="36">
        <f t="shared" si="7"/>
        <v>339.85</v>
      </c>
      <c r="BH6" s="36">
        <f t="shared" si="7"/>
        <v>311.82</v>
      </c>
      <c r="BI6" s="36">
        <f t="shared" si="7"/>
        <v>308.76</v>
      </c>
      <c r="BJ6" s="36">
        <f t="shared" si="7"/>
        <v>1158.82</v>
      </c>
      <c r="BK6" s="36">
        <f t="shared" si="7"/>
        <v>1167.7</v>
      </c>
      <c r="BL6" s="36">
        <f t="shared" si="7"/>
        <v>1228.58</v>
      </c>
      <c r="BM6" s="36">
        <f t="shared" si="7"/>
        <v>1280.18</v>
      </c>
      <c r="BN6" s="36">
        <f t="shared" si="7"/>
        <v>1346.23</v>
      </c>
      <c r="BO6" s="35" t="str">
        <f>IF(BO7="","",IF(BO7="-","【-】","【"&amp;SUBSTITUTE(TEXT(BO7,"#,##0.00"),"-","△")&amp;"】"))</f>
        <v>【1,280.76】</v>
      </c>
      <c r="BP6" s="36">
        <f>IF(BP7="",NA(),BP7)</f>
        <v>72.900000000000006</v>
      </c>
      <c r="BQ6" s="36">
        <f t="shared" ref="BQ6:BY6" si="8">IF(BQ7="",NA(),BQ7)</f>
        <v>77.56</v>
      </c>
      <c r="BR6" s="36">
        <f t="shared" si="8"/>
        <v>76.900000000000006</v>
      </c>
      <c r="BS6" s="36">
        <f t="shared" si="8"/>
        <v>80.88</v>
      </c>
      <c r="BT6" s="36">
        <f t="shared" si="8"/>
        <v>80.91</v>
      </c>
      <c r="BU6" s="36">
        <f t="shared" si="8"/>
        <v>55.6</v>
      </c>
      <c r="BV6" s="36">
        <f t="shared" si="8"/>
        <v>54.43</v>
      </c>
      <c r="BW6" s="36">
        <f t="shared" si="8"/>
        <v>53.81</v>
      </c>
      <c r="BX6" s="36">
        <f t="shared" si="8"/>
        <v>53.62</v>
      </c>
      <c r="BY6" s="36">
        <f t="shared" si="8"/>
        <v>53.41</v>
      </c>
      <c r="BZ6" s="35" t="str">
        <f>IF(BZ7="","",IF(BZ7="-","【-】","【"&amp;SUBSTITUTE(TEXT(BZ7,"#,##0.00"),"-","△")&amp;"】"))</f>
        <v>【53.06】</v>
      </c>
      <c r="CA6" s="36">
        <f>IF(CA7="",NA(),CA7)</f>
        <v>333.31</v>
      </c>
      <c r="CB6" s="36">
        <f t="shared" ref="CB6:CJ6" si="9">IF(CB7="",NA(),CB7)</f>
        <v>313.74</v>
      </c>
      <c r="CC6" s="36">
        <f t="shared" si="9"/>
        <v>324.74</v>
      </c>
      <c r="CD6" s="36">
        <f t="shared" si="9"/>
        <v>306.33</v>
      </c>
      <c r="CE6" s="36">
        <f t="shared" si="9"/>
        <v>301.60000000000002</v>
      </c>
      <c r="CF6" s="36">
        <f t="shared" si="9"/>
        <v>275.86</v>
      </c>
      <c r="CG6" s="36">
        <f t="shared" si="9"/>
        <v>279.8</v>
      </c>
      <c r="CH6" s="36">
        <f t="shared" si="9"/>
        <v>284.64999999999998</v>
      </c>
      <c r="CI6" s="36">
        <f t="shared" si="9"/>
        <v>287.7</v>
      </c>
      <c r="CJ6" s="36">
        <f t="shared" si="9"/>
        <v>277.39999999999998</v>
      </c>
      <c r="CK6" s="35" t="str">
        <f>IF(CK7="","",IF(CK7="-","【-】","【"&amp;SUBSTITUTE(TEXT(CK7,"#,##0.00"),"-","△")&amp;"】"))</f>
        <v>【314.83】</v>
      </c>
      <c r="CL6" s="36">
        <f>IF(CL7="",NA(),CL7)</f>
        <v>50.87</v>
      </c>
      <c r="CM6" s="36">
        <f t="shared" ref="CM6:CU6" si="10">IF(CM7="",NA(),CM7)</f>
        <v>50</v>
      </c>
      <c r="CN6" s="36">
        <f t="shared" si="10"/>
        <v>49.79</v>
      </c>
      <c r="CO6" s="36">
        <f t="shared" si="10"/>
        <v>52.4</v>
      </c>
      <c r="CP6" s="36">
        <f t="shared" si="10"/>
        <v>52.64</v>
      </c>
      <c r="CQ6" s="36">
        <f t="shared" si="10"/>
        <v>60.66</v>
      </c>
      <c r="CR6" s="36">
        <f t="shared" si="10"/>
        <v>60.17</v>
      </c>
      <c r="CS6" s="36">
        <f t="shared" si="10"/>
        <v>58.96</v>
      </c>
      <c r="CT6" s="36">
        <f t="shared" si="10"/>
        <v>58.1</v>
      </c>
      <c r="CU6" s="36">
        <f t="shared" si="10"/>
        <v>56.19</v>
      </c>
      <c r="CV6" s="35" t="str">
        <f>IF(CV7="","",IF(CV7="-","【-】","【"&amp;SUBSTITUTE(TEXT(CV7,"#,##0.00"),"-","△")&amp;"】"))</f>
        <v>【56.28】</v>
      </c>
      <c r="CW6" s="36">
        <f>IF(CW7="",NA(),CW7)</f>
        <v>83.6</v>
      </c>
      <c r="CX6" s="36">
        <f t="shared" ref="CX6:DF6" si="11">IF(CX7="",NA(),CX7)</f>
        <v>85.67</v>
      </c>
      <c r="CY6" s="36">
        <f t="shared" si="11"/>
        <v>84.56</v>
      </c>
      <c r="CZ6" s="36">
        <f t="shared" si="11"/>
        <v>85.08</v>
      </c>
      <c r="DA6" s="36">
        <f t="shared" si="11"/>
        <v>85.49</v>
      </c>
      <c r="DB6" s="36">
        <f t="shared" si="11"/>
        <v>77.319999999999993</v>
      </c>
      <c r="DC6" s="36">
        <f t="shared" si="11"/>
        <v>76.680000000000007</v>
      </c>
      <c r="DD6" s="36">
        <f t="shared" si="11"/>
        <v>76.58</v>
      </c>
      <c r="DE6" s="36">
        <f t="shared" si="11"/>
        <v>76.69</v>
      </c>
      <c r="DF6" s="36">
        <f t="shared" si="11"/>
        <v>77.180000000000007</v>
      </c>
      <c r="DG6" s="35" t="str">
        <f>IF(DG7="","",IF(DG7="-","【-】","【"&amp;SUBSTITUTE(TEXT(DG7,"#,##0.00"),"-","△")&amp;"】"))</f>
        <v>【74.94】</v>
      </c>
      <c r="DH6" s="35" t="e">
        <f>IF(DH7="",NA(),DH7)</f>
        <v>#N/A</v>
      </c>
      <c r="DI6" s="35" t="e">
        <f t="shared" ref="DI6:DQ6" si="12">IF(DI7="",NA(),DI7)</f>
        <v>#N/A</v>
      </c>
      <c r="DJ6" s="35" t="e">
        <f t="shared" si="12"/>
        <v>#N/A</v>
      </c>
      <c r="DK6" s="35" t="e">
        <f t="shared" si="12"/>
        <v>#N/A</v>
      </c>
      <c r="DL6" s="35" t="e">
        <f t="shared" si="12"/>
        <v>#N/A</v>
      </c>
      <c r="DM6" s="35" t="e">
        <f t="shared" si="12"/>
        <v>#N/A</v>
      </c>
      <c r="DN6" s="35" t="e">
        <f t="shared" si="12"/>
        <v>#N/A</v>
      </c>
      <c r="DO6" s="35" t="e">
        <f t="shared" si="12"/>
        <v>#N/A</v>
      </c>
      <c r="DP6" s="35" t="e">
        <f t="shared" si="12"/>
        <v>#N/A</v>
      </c>
      <c r="DQ6" s="35" t="e">
        <f t="shared" si="12"/>
        <v>#N/A</v>
      </c>
      <c r="DR6" s="35" t="str">
        <f>IF(DR7="","",IF(DR7="-","【-】","【"&amp;SUBSTITUTE(TEXT(DR7,"#,##0.00"),"-","△")&amp;"】"))</f>
        <v/>
      </c>
      <c r="DS6" s="35" t="e">
        <f>IF(DS7="",NA(),DS7)</f>
        <v>#N/A</v>
      </c>
      <c r="DT6" s="35" t="e">
        <f t="shared" ref="DT6:EB6" si="13">IF(DT7="",NA(),DT7)</f>
        <v>#N/A</v>
      </c>
      <c r="DU6" s="35" t="e">
        <f t="shared" si="13"/>
        <v>#N/A</v>
      </c>
      <c r="DV6" s="35" t="e">
        <f t="shared" si="13"/>
        <v>#N/A</v>
      </c>
      <c r="DW6" s="35" t="e">
        <f t="shared" si="13"/>
        <v>#N/A</v>
      </c>
      <c r="DX6" s="35" t="e">
        <f t="shared" si="13"/>
        <v>#N/A</v>
      </c>
      <c r="DY6" s="35" t="e">
        <f t="shared" si="13"/>
        <v>#N/A</v>
      </c>
      <c r="DZ6" s="35" t="e">
        <f t="shared" si="13"/>
        <v>#N/A</v>
      </c>
      <c r="EA6" s="35" t="e">
        <f t="shared" si="13"/>
        <v>#N/A</v>
      </c>
      <c r="EB6" s="35" t="e">
        <f t="shared" si="13"/>
        <v>#N/A</v>
      </c>
      <c r="EC6" s="35" t="str">
        <f>IF(EC7="","",IF(EC7="-","【-】","【"&amp;SUBSTITUTE(TEXT(EC7,"#,##0.00"),"-","△")&amp;"】"))</f>
        <v/>
      </c>
      <c r="ED6" s="36">
        <f>IF(ED7="",NA(),ED7)</f>
        <v>0.75</v>
      </c>
      <c r="EE6" s="35">
        <f t="shared" ref="EE6:EM6" si="14">IF(EE7="",NA(),EE7)</f>
        <v>0</v>
      </c>
      <c r="EF6" s="35">
        <f t="shared" si="14"/>
        <v>0</v>
      </c>
      <c r="EG6" s="35">
        <f t="shared" si="14"/>
        <v>0</v>
      </c>
      <c r="EH6" s="35">
        <f t="shared" si="14"/>
        <v>0</v>
      </c>
      <c r="EI6" s="36">
        <f t="shared" si="14"/>
        <v>0.69</v>
      </c>
      <c r="EJ6" s="36">
        <f t="shared" si="14"/>
        <v>0.89</v>
      </c>
      <c r="EK6" s="36">
        <f t="shared" si="14"/>
        <v>0.98</v>
      </c>
      <c r="EL6" s="36">
        <f t="shared" si="14"/>
        <v>0.76</v>
      </c>
      <c r="EM6" s="36">
        <f t="shared" si="14"/>
        <v>0.8</v>
      </c>
      <c r="EN6" s="35" t="str">
        <f>IF(EN7="","",IF(EN7="-","【-】","【"&amp;SUBSTITUTE(TEXT(EN7,"#,##0.00"),"-","△")&amp;"】"))</f>
        <v>【0.59】</v>
      </c>
    </row>
    <row r="7" spans="1:144" s="37" customFormat="1" x14ac:dyDescent="0.15">
      <c r="A7" s="29"/>
      <c r="B7" s="38">
        <v>2016</v>
      </c>
      <c r="C7" s="38">
        <v>344311</v>
      </c>
      <c r="D7" s="38">
        <v>47</v>
      </c>
      <c r="E7" s="38">
        <v>1</v>
      </c>
      <c r="F7" s="38">
        <v>0</v>
      </c>
      <c r="G7" s="38">
        <v>0</v>
      </c>
      <c r="H7" s="38" t="s">
        <v>107</v>
      </c>
      <c r="I7" s="38" t="s">
        <v>108</v>
      </c>
      <c r="J7" s="38" t="s">
        <v>109</v>
      </c>
      <c r="K7" s="38" t="s">
        <v>110</v>
      </c>
      <c r="L7" s="38" t="s">
        <v>111</v>
      </c>
      <c r="M7" s="38"/>
      <c r="N7" s="39" t="s">
        <v>112</v>
      </c>
      <c r="O7" s="39" t="s">
        <v>113</v>
      </c>
      <c r="P7" s="39">
        <v>99.79</v>
      </c>
      <c r="Q7" s="39">
        <v>3780</v>
      </c>
      <c r="R7" s="39">
        <v>7839</v>
      </c>
      <c r="S7" s="39">
        <v>43.11</v>
      </c>
      <c r="T7" s="39">
        <v>181.84</v>
      </c>
      <c r="U7" s="39">
        <v>7665</v>
      </c>
      <c r="V7" s="39">
        <v>14.33</v>
      </c>
      <c r="W7" s="39">
        <v>534.89</v>
      </c>
      <c r="X7" s="39">
        <v>90.82</v>
      </c>
      <c r="Y7" s="39">
        <v>85.37</v>
      </c>
      <c r="Z7" s="39">
        <v>93.28</v>
      </c>
      <c r="AA7" s="39">
        <v>85.15</v>
      </c>
      <c r="AB7" s="39">
        <v>93.54</v>
      </c>
      <c r="AC7" s="39">
        <v>73.63</v>
      </c>
      <c r="AD7" s="39">
        <v>75.709999999999994</v>
      </c>
      <c r="AE7" s="39">
        <v>75.09</v>
      </c>
      <c r="AF7" s="39">
        <v>75.34</v>
      </c>
      <c r="AG7" s="39">
        <v>76.650000000000006</v>
      </c>
      <c r="AH7" s="39">
        <v>76.78</v>
      </c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>
        <v>355.58</v>
      </c>
      <c r="BF7" s="39">
        <v>347.49</v>
      </c>
      <c r="BG7" s="39">
        <v>339.85</v>
      </c>
      <c r="BH7" s="39">
        <v>311.82</v>
      </c>
      <c r="BI7" s="39">
        <v>308.76</v>
      </c>
      <c r="BJ7" s="39">
        <v>1158.82</v>
      </c>
      <c r="BK7" s="39">
        <v>1167.7</v>
      </c>
      <c r="BL7" s="39">
        <v>1228.58</v>
      </c>
      <c r="BM7" s="39">
        <v>1280.18</v>
      </c>
      <c r="BN7" s="39">
        <v>1346.23</v>
      </c>
      <c r="BO7" s="39">
        <v>1280.76</v>
      </c>
      <c r="BP7" s="39">
        <v>72.900000000000006</v>
      </c>
      <c r="BQ7" s="39">
        <v>77.56</v>
      </c>
      <c r="BR7" s="39">
        <v>76.900000000000006</v>
      </c>
      <c r="BS7" s="39">
        <v>80.88</v>
      </c>
      <c r="BT7" s="39">
        <v>80.91</v>
      </c>
      <c r="BU7" s="39">
        <v>55.6</v>
      </c>
      <c r="BV7" s="39">
        <v>54.43</v>
      </c>
      <c r="BW7" s="39">
        <v>53.81</v>
      </c>
      <c r="BX7" s="39">
        <v>53.62</v>
      </c>
      <c r="BY7" s="39">
        <v>53.41</v>
      </c>
      <c r="BZ7" s="39">
        <v>53.06</v>
      </c>
      <c r="CA7" s="39">
        <v>333.31</v>
      </c>
      <c r="CB7" s="39">
        <v>313.74</v>
      </c>
      <c r="CC7" s="39">
        <v>324.74</v>
      </c>
      <c r="CD7" s="39">
        <v>306.33</v>
      </c>
      <c r="CE7" s="39">
        <v>301.60000000000002</v>
      </c>
      <c r="CF7" s="39">
        <v>275.86</v>
      </c>
      <c r="CG7" s="39">
        <v>279.8</v>
      </c>
      <c r="CH7" s="39">
        <v>284.64999999999998</v>
      </c>
      <c r="CI7" s="39">
        <v>287.7</v>
      </c>
      <c r="CJ7" s="39">
        <v>277.39999999999998</v>
      </c>
      <c r="CK7" s="39">
        <v>314.83</v>
      </c>
      <c r="CL7" s="39">
        <v>50.87</v>
      </c>
      <c r="CM7" s="39">
        <v>50</v>
      </c>
      <c r="CN7" s="39">
        <v>49.79</v>
      </c>
      <c r="CO7" s="39">
        <v>52.4</v>
      </c>
      <c r="CP7" s="39">
        <v>52.64</v>
      </c>
      <c r="CQ7" s="39">
        <v>60.66</v>
      </c>
      <c r="CR7" s="39">
        <v>60.17</v>
      </c>
      <c r="CS7" s="39">
        <v>58.96</v>
      </c>
      <c r="CT7" s="39">
        <v>58.1</v>
      </c>
      <c r="CU7" s="39">
        <v>56.19</v>
      </c>
      <c r="CV7" s="39">
        <v>56.28</v>
      </c>
      <c r="CW7" s="39">
        <v>83.6</v>
      </c>
      <c r="CX7" s="39">
        <v>85.67</v>
      </c>
      <c r="CY7" s="39">
        <v>84.56</v>
      </c>
      <c r="CZ7" s="39">
        <v>85.08</v>
      </c>
      <c r="DA7" s="39">
        <v>85.49</v>
      </c>
      <c r="DB7" s="39">
        <v>77.319999999999993</v>
      </c>
      <c r="DC7" s="39">
        <v>76.680000000000007</v>
      </c>
      <c r="DD7" s="39">
        <v>76.58</v>
      </c>
      <c r="DE7" s="39">
        <v>76.69</v>
      </c>
      <c r="DF7" s="39">
        <v>77.180000000000007</v>
      </c>
      <c r="DG7" s="39">
        <v>74.94</v>
      </c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>
        <v>0.75</v>
      </c>
      <c r="EE7" s="39">
        <v>0</v>
      </c>
      <c r="EF7" s="39">
        <v>0</v>
      </c>
      <c r="EG7" s="39">
        <v>0</v>
      </c>
      <c r="EH7" s="39">
        <v>0</v>
      </c>
      <c r="EI7" s="39">
        <v>0.69</v>
      </c>
      <c r="EJ7" s="39">
        <v>0.89</v>
      </c>
      <c r="EK7" s="39">
        <v>0.98</v>
      </c>
      <c r="EL7" s="39">
        <v>0.76</v>
      </c>
      <c r="EM7" s="39">
        <v>0.8</v>
      </c>
      <c r="EN7" s="39">
        <v>0.59</v>
      </c>
    </row>
    <row r="8" spans="1:144" x14ac:dyDescent="0.15"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</row>
    <row r="9" spans="1:144" x14ac:dyDescent="0.15">
      <c r="A9" s="41"/>
      <c r="B9" s="41" t="s">
        <v>114</v>
      </c>
      <c r="C9" s="41" t="s">
        <v>115</v>
      </c>
      <c r="D9" s="41" t="s">
        <v>116</v>
      </c>
      <c r="E9" s="41" t="s">
        <v>117</v>
      </c>
      <c r="F9" s="41" t="s">
        <v>118</v>
      </c>
      <c r="X9" s="40"/>
      <c r="Y9" s="40"/>
      <c r="Z9" s="40"/>
      <c r="AA9" s="40"/>
      <c r="AB9" s="40"/>
      <c r="AC9" s="40"/>
      <c r="AD9" s="40"/>
      <c r="AE9" s="40"/>
      <c r="AF9" s="40"/>
      <c r="AG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D9" s="40"/>
      <c r="EE9" s="40"/>
      <c r="EF9" s="40"/>
      <c r="EG9" s="40"/>
      <c r="EH9" s="40"/>
      <c r="EI9" s="40"/>
      <c r="EJ9" s="40"/>
      <c r="EK9" s="40"/>
      <c r="EL9" s="40"/>
      <c r="EM9" s="40"/>
    </row>
    <row r="10" spans="1:144" x14ac:dyDescent="0.15">
      <c r="A10" s="41" t="s">
        <v>57</v>
      </c>
      <c r="B10" s="42">
        <f>DATEVALUE($B$6-4&amp;"年1月1日")</f>
        <v>40909</v>
      </c>
      <c r="C10" s="42">
        <f>DATEVALUE($B$6-3&amp;"年1月1日")</f>
        <v>41275</v>
      </c>
      <c r="D10" s="42">
        <f>DATEVALUE($B$6-2&amp;"年1月1日")</f>
        <v>41640</v>
      </c>
      <c r="E10" s="42">
        <f>DATEVALUE($B$6-1&amp;"年1月1日")</f>
        <v>42005</v>
      </c>
      <c r="F10" s="42">
        <f>DATEVALUE($B$6&amp;"年1月1日")</f>
        <v>42370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広島県</cp:lastModifiedBy>
  <dcterms:created xsi:type="dcterms:W3CDTF">2017-12-25T01:46:23Z</dcterms:created>
  <dcterms:modified xsi:type="dcterms:W3CDTF">2018-02-16T00:12:36Z</dcterms:modified>
  <cp:category/>
</cp:coreProperties>
</file>