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AQ8" i="4" s="1"/>
  <c r="Q6" i="5"/>
  <c r="AI8" i="4" s="1"/>
  <c r="P6" i="5"/>
  <c r="O6" i="5"/>
  <c r="N6" i="5"/>
  <c r="M6" i="5"/>
  <c r="L6" i="5"/>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J10" i="4"/>
  <c r="B10" i="4"/>
  <c r="AY8" i="4"/>
  <c r="Z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<sst xmlns="http://schemas.openxmlformats.org/spreadsheetml/2006/main" count="217" uniqueCount="107">
  <si>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</si>
  <si>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</si>
  <si>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</si>
  <si>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</si>
  <si>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</si>
  <si>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</si>
  <si>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</si>
  <si>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</si>
  <si>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</si>
  <si>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</si>
  <si>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</si>
  <si>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</si>
  <si>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</si>
  <si>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</si>
  <si>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</si>
  <si>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</si>
  <si>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</si>
  <si>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</si>
  <si>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</si>
  <si>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</si>
  <si>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</si>
  <si>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</si>
  <si>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</si>
  <si>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</si>
  <si>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</si>
  <si>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</si>
  <si>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</si>
  <si>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</si>
  <si>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</si>
  <si>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</si>
  <si>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</si>
  <si>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</si>
  <si>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</si>
  <si>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</si>
  <si>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</si>
  <si>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</si>
  <si>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</si>
  <si>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</si>
  <si>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</si>
  <si>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</si>
  <si>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</si>
  <si>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</si>
  <si>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</si>
  <si>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</si>
  <si>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</si>
  <si>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</si>
  <si>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</si>
  <si>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</si>
  <si>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</si>
  <si>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</si>
  <si>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</si>
  <si>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</si>
  <si>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</si>
  <si>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</si>
  <si>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</si>
  <si>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</si>
  <si>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</si>
  <si>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</si>
  <si>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</si>
  <si>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</si>
  <si>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</si>
  <si>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</si>
  <si>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</si>
  <si>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</si>
  <si>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</si>
  <si>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</si>
  <si>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</si>
  <si>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</si>
  <si>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</si>
  <si>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</si>
  <si>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</si>
  <si>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</si>
  <si>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</si>
  <si>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</si>
  <si>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</si>
  <si>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</si>
  <si>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</si>
  <si>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</si>
  <si>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</si>
  <si>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</si>
  <si>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</si>
  <si>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</si>
  <si>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</si>
  <si>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</si>
  <si>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</si>
  <si>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</si>
  <si>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</si>
  <si>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</si>
  <si>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</si>
  <si>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</si>
  <si>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</si>
  <si>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</si>
  <si>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</si>
  <si>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熊野町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</si>
  <si>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</si>
  <si>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</si>
  <si>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</si>
  <si>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</si>
  <si>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</si>
  <si>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</si>
  <si>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</si>
  <si>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</si>
  <si>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</si>
  <si>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</si>
  <si>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単年度に必要となる費用が収益でどの程度賄われているかを表す指標であり、100％以上で収支が黒字であることを示しています。過去5年間の熊野町の指標はいずれも100％を超えており良好な経営がされているといえます。
②営業収益に対する累積欠損金の状況を表す指標であり、累積欠損金がないことを示す0％が求められます。熊野町は0％で累積欠損金はありません。
③短期的な債務に対する支払能力を表す指標であり、100％を下回るということは1年以内に現金化できる資産で支払わなければならない負債を賄えていないことになります。過去5年間の熊野町の指標はいずれも100％を上回っており類似団体と比較しても高い支払能力があるといえます。
④給水収益に対する企業債残高の割合を表す指標であり、明確な数値基準はないと考えられています。熊野町は0％で企業債残高はありません。
⑤給水に係る費用が給水収益でどの程度賄われているかを表す指標であり、100％を下回るということは給水収益以外の収入で費用が賄われていることになります。過去5年間の熊野町の指標はいずれも100％を上回っており類似団体と比較しても良好といえます。
⑥有収水量1㎥あたりについて、どれだけの費用がかかっているかを表す指標であり、明確な数値基準はないと考えられています。熊野町は1㎥あたりの費用が類似団体と比較すると高くなっていますが、これは熊野町が自己水源を保有していないことから全量を広島県の用水供給に依存して事業を賄っているためであり、今後も急激な低廉化は見込めないような状況にあります。今後も経常的経費を削減し、現在の水準を維持又は向上できることが望まれます。
⑦一日配水能力に対する一日平均配水量の割合を示すもので、施設の利用状況や適性規模を判断する指標であり、明確な数値基準はないと考えられています。過去5年間の熊野町の指標は、類似団体と比較するといずれも同程度となっています。
⑧施設の稼働が収益につながっているかを判断する指標であり、100％に近いほど施設の稼働状況が収益に反映されていることになります。過去5年間の熊野町の指標はいずれも類似団体と比較すると良好といえます。</t>
    <phoneticPr fontId="4"/>
  </si>
  <si>
    <t xml:space="preserve">①有形固定資産のうち、償却対象資産の減価償却がどの程度進んでいるか表す指標であり、資産の老朽化度合を示しています。明確な数値基準はないと考えられますが、100％に近いほど資産が法定耐用年数に近づいていることになります。熊野町は資産の約50％が法定耐用年数を経過しています。
②法定耐用年数を超えた管路延長の割合を表す指標であり、管路の老朽化度合を示しています。明確な数値基準はないと考えられますが、数値が高い場合は法定耐用年数を経過した管路を多く保有していることになります。類似団体と比較し、熊野町は高い数値となっています。
③単年度に更新した管路延長の割合を表す指標であり、明確な基準はないと考えられますが、熊野町は類似団体と比較して低い値となっています。
現在は②③のように管路経年化率が高くなりつつある中で管路更新率は低くなっていますが、平成１８年度から実施している高所団地給水事業が平成２７年度末には完工し、ほぼ全域の給水困難地区の解消が図れたため、今後は平成２５年度から着手している既存管の更新事業や平成２６年度に実施した施設の耐震化調査をもとにした老朽化施設の耐震化や安全管理に向けた事業を進めていきます。
</t>
    <phoneticPr fontId="4"/>
  </si>
  <si>
    <t>経営の健全性・効率性等を表す指標は概ね健全な値を示していますが、今後は人口減少及び高齢化が進行し、水需要が減少していくことが見込まれる一方で、既存管の更新事業や老朽化施設の耐震化など、水道事業を取り巻く環境はより厳しくなるものと考えられます。
今後は、経営戦略等を策定することにより、安全・安心で良質な水を安定的かつ持続的に供給できるよう、経営基盤の強化や合理化を推進し、効率的な経営に向けて取り組んでいきます。</t>
    <rPh sb="122" eb="124">
      <t>コンゴ</t>
    </rPh>
    <rPh sb="126" eb="128">
      <t>ケイエイ</t>
    </rPh>
    <rPh sb="128" eb="130">
      <t>センリャク</t>
    </rPh>
    <rPh sb="130" eb="131">
      <t>トウ</t>
    </rPh>
    <rPh sb="132" eb="134">
      <t>サクテイ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</si>
</sst>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265920"/>
        <c:axId val="99265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99265920"/>
        <c:axId val="99265152"/>
      </c:lineChart>
      <c:dateAx>
        <c:axId val="99265920"/>
        <c:scaling>
          <c:orientation val="minMax"/>
        </c:scaling>
        <c:delete val="1"/>
        <c:axPos val="b"/>
        <c:numFmt formatCode="ge" sourceLinked="1"/>
        <c:majorTickMark val="none"/>
        <c:minorTickMark val="none"/>
        <c:tickLblPos val="none"/>
        <c:crossAx val="99265152"/>
        <c:crosses val="autoZero"/>
        <c:auto val="1"/>
        <c:lblOffset val="100"/>
        <c:baseTimeUnit val="years"/>
      </c:dateAx>
      <c:valAx>
        <c:axId val="99265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6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107.14</c:v>
                </c:pt>
                <c:pt idx="1">
                  <c:v>107.24</c:v>
                </c:pt>
                <c:pt idx="2">
                  <c:v>104.17</c:v>
                </c:pt>
                <c:pt idx="3">
                  <c:v>109.78</c:v>
                </c:pt>
                <c:pt idx="4">
                  <c:v>118.66</c:v>
                </c:pt>
              </c:numCache>
            </c:numRef>
          </c:val>
        </c:ser>
        <c:dLbls>
          <c:showLegendKey val="0"/>
          <c:showVal val="0"/>
          <c:showCatName val="0"/>
          <c:showSerName val="0"/>
          <c:showPercent val="0"/>
          <c:showBubbleSize val="0"/>
        </c:dLbls>
        <c:gapWidth val="150"/>
        <c:axId val="99195136"/>
        <c:axId val="9920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99195136"/>
        <c:axId val="99201408"/>
      </c:lineChart>
      <c:dateAx>
        <c:axId val="99195136"/>
        <c:scaling>
          <c:orientation val="minMax"/>
        </c:scaling>
        <c:delete val="1"/>
        <c:axPos val="b"/>
        <c:numFmt formatCode="ge" sourceLinked="1"/>
        <c:majorTickMark val="none"/>
        <c:minorTickMark val="none"/>
        <c:tickLblPos val="none"/>
        <c:crossAx val="99201408"/>
        <c:crosses val="autoZero"/>
        <c:auto val="1"/>
        <c:lblOffset val="100"/>
        <c:baseTimeUnit val="years"/>
      </c:dateAx>
      <c:valAx>
        <c:axId val="99201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19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43.48</c:v>
                </c:pt>
                <c:pt idx="1">
                  <c:v>43.67</c:v>
                </c:pt>
                <c:pt idx="2">
                  <c:v>44.53</c:v>
                </c:pt>
                <c:pt idx="3">
                  <c:v>49.59</c:v>
                </c:pt>
                <c:pt idx="4">
                  <c:v>50.12</c:v>
                </c:pt>
              </c:numCache>
            </c:numRef>
          </c:val>
        </c:ser>
        <c:dLbls>
          <c:showLegendKey val="0"/>
          <c:showVal val="0"/>
          <c:showCatName val="0"/>
          <c:showSerName val="0"/>
          <c:showPercent val="0"/>
          <c:showBubbleSize val="0"/>
        </c:dLbls>
        <c:gapWidth val="150"/>
        <c:axId val="99297152"/>
        <c:axId val="9930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99297152"/>
        <c:axId val="99303424"/>
      </c:lineChart>
      <c:dateAx>
        <c:axId val="99297152"/>
        <c:scaling>
          <c:orientation val="minMax"/>
        </c:scaling>
        <c:delete val="1"/>
        <c:axPos val="b"/>
        <c:numFmt formatCode="ge" sourceLinked="1"/>
        <c:majorTickMark val="none"/>
        <c:minorTickMark val="none"/>
        <c:tickLblPos val="none"/>
        <c:crossAx val="99303424"/>
        <c:crosses val="autoZero"/>
        <c:auto val="1"/>
        <c:lblOffset val="100"/>
        <c:baseTimeUnit val="years"/>
      </c:dateAx>
      <c:valAx>
        <c:axId val="99303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9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13.87</c:v>
                </c:pt>
                <c:pt idx="1">
                  <c:v>13.68</c:v>
                </c:pt>
                <c:pt idx="2">
                  <c:v>14.74</c:v>
                </c:pt>
                <c:pt idx="3">
                  <c:v>15.51</c:v>
                </c:pt>
                <c:pt idx="4" formatCode="#,##0.00;&quot;△&quot;#,##0.00">
                  <c:v>16.27</c:v>
                </c:pt>
              </c:numCache>
            </c:numRef>
          </c:val>
        </c:ser>
        <c:dLbls>
          <c:showLegendKey val="0"/>
          <c:showVal val="0"/>
          <c:showCatName val="0"/>
          <c:showSerName val="0"/>
          <c:showPercent val="0"/>
          <c:showBubbleSize val="0"/>
        </c:dLbls>
        <c:gapWidth val="150"/>
        <c:axId val="100533760"/>
        <c:axId val="10053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100533760"/>
        <c:axId val="100535680"/>
      </c:lineChart>
      <c:dateAx>
        <c:axId val="100533760"/>
        <c:scaling>
          <c:orientation val="minMax"/>
        </c:scaling>
        <c:delete val="1"/>
        <c:axPos val="b"/>
        <c:numFmt formatCode="ge" sourceLinked="1"/>
        <c:majorTickMark val="none"/>
        <c:minorTickMark val="none"/>
        <c:tickLblPos val="none"/>
        <c:crossAx val="100535680"/>
        <c:crosses val="autoZero"/>
        <c:auto val="1"/>
        <c:lblOffset val="100"/>
        <c:baseTimeUnit val="years"/>
      </c:dateAx>
      <c:valAx>
        <c:axId val="100535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53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559872"/>
        <c:axId val="100570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00559872"/>
        <c:axId val="100570240"/>
      </c:lineChart>
      <c:dateAx>
        <c:axId val="100559872"/>
        <c:scaling>
          <c:orientation val="minMax"/>
        </c:scaling>
        <c:delete val="1"/>
        <c:axPos val="b"/>
        <c:numFmt formatCode="ge" sourceLinked="1"/>
        <c:majorTickMark val="none"/>
        <c:minorTickMark val="none"/>
        <c:tickLblPos val="none"/>
        <c:crossAx val="100570240"/>
        <c:crosses val="autoZero"/>
        <c:auto val="1"/>
        <c:lblOffset val="100"/>
        <c:baseTimeUnit val="years"/>
      </c:dateAx>
      <c:valAx>
        <c:axId val="100570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55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594.41</c:v>
                </c:pt>
                <c:pt idx="1">
                  <c:v>695.8</c:v>
                </c:pt>
                <c:pt idx="2">
                  <c:v>756.54</c:v>
                </c:pt>
                <c:pt idx="3">
                  <c:v>724.45</c:v>
                </c:pt>
                <c:pt idx="4">
                  <c:v>894.9</c:v>
                </c:pt>
              </c:numCache>
            </c:numRef>
          </c:val>
        </c:ser>
        <c:dLbls>
          <c:showLegendKey val="0"/>
          <c:showVal val="0"/>
          <c:showCatName val="0"/>
          <c:showSerName val="0"/>
          <c:showPercent val="0"/>
          <c:showBubbleSize val="0"/>
        </c:dLbls>
        <c:gapWidth val="150"/>
        <c:axId val="102108160"/>
        <c:axId val="10211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102108160"/>
        <c:axId val="102118528"/>
      </c:lineChart>
      <c:dateAx>
        <c:axId val="102108160"/>
        <c:scaling>
          <c:orientation val="minMax"/>
        </c:scaling>
        <c:delete val="1"/>
        <c:axPos val="b"/>
        <c:numFmt formatCode="ge" sourceLinked="1"/>
        <c:majorTickMark val="none"/>
        <c:minorTickMark val="none"/>
        <c:tickLblPos val="none"/>
        <c:crossAx val="102118528"/>
        <c:crosses val="autoZero"/>
        <c:auto val="1"/>
        <c:lblOffset val="100"/>
        <c:baseTimeUnit val="years"/>
      </c:dateAx>
      <c:valAx>
        <c:axId val="1021185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10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136448"/>
        <c:axId val="102163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102136448"/>
        <c:axId val="102163200"/>
      </c:lineChart>
      <c:dateAx>
        <c:axId val="102136448"/>
        <c:scaling>
          <c:orientation val="minMax"/>
        </c:scaling>
        <c:delete val="1"/>
        <c:axPos val="b"/>
        <c:numFmt formatCode="ge" sourceLinked="1"/>
        <c:majorTickMark val="none"/>
        <c:minorTickMark val="none"/>
        <c:tickLblPos val="none"/>
        <c:crossAx val="102163200"/>
        <c:crosses val="autoZero"/>
        <c:auto val="1"/>
        <c:lblOffset val="100"/>
        <c:baseTimeUnit val="years"/>
      </c:dateAx>
      <c:valAx>
        <c:axId val="102163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136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103.8</c:v>
                </c:pt>
                <c:pt idx="1">
                  <c:v>103.07</c:v>
                </c:pt>
                <c:pt idx="2">
                  <c:v>100.15</c:v>
                </c:pt>
                <c:pt idx="3">
                  <c:v>105.57</c:v>
                </c:pt>
                <c:pt idx="4">
                  <c:v>115.51</c:v>
                </c:pt>
              </c:numCache>
            </c:numRef>
          </c:val>
        </c:ser>
        <c:dLbls>
          <c:showLegendKey val="0"/>
          <c:showVal val="0"/>
          <c:showCatName val="0"/>
          <c:showSerName val="0"/>
          <c:showPercent val="0"/>
          <c:showBubbleSize val="0"/>
        </c:dLbls>
        <c:gapWidth val="150"/>
        <c:axId val="102195584"/>
        <c:axId val="102197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102195584"/>
        <c:axId val="102197504"/>
      </c:lineChart>
      <c:dateAx>
        <c:axId val="102195584"/>
        <c:scaling>
          <c:orientation val="minMax"/>
        </c:scaling>
        <c:delete val="1"/>
        <c:axPos val="b"/>
        <c:numFmt formatCode="ge" sourceLinked="1"/>
        <c:majorTickMark val="none"/>
        <c:minorTickMark val="none"/>
        <c:tickLblPos val="none"/>
        <c:crossAx val="102197504"/>
        <c:crosses val="autoZero"/>
        <c:auto val="1"/>
        <c:lblOffset val="100"/>
        <c:baseTimeUnit val="years"/>
      </c:dateAx>
      <c:valAx>
        <c:axId val="102197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9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231.01</c:v>
                </c:pt>
                <c:pt idx="1">
                  <c:v>230.79</c:v>
                </c:pt>
                <c:pt idx="2">
                  <c:v>238.7</c:v>
                </c:pt>
                <c:pt idx="3">
                  <c:v>225.23</c:v>
                </c:pt>
                <c:pt idx="4">
                  <c:v>206.1</c:v>
                </c:pt>
              </c:numCache>
            </c:numRef>
          </c:val>
        </c:ser>
        <c:dLbls>
          <c:showLegendKey val="0"/>
          <c:showVal val="0"/>
          <c:showCatName val="0"/>
          <c:showSerName val="0"/>
          <c:showPercent val="0"/>
          <c:showBubbleSize val="0"/>
        </c:dLbls>
        <c:gapWidth val="150"/>
        <c:axId val="102223232"/>
        <c:axId val="102225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02223232"/>
        <c:axId val="102225408"/>
      </c:lineChart>
      <c:dateAx>
        <c:axId val="102223232"/>
        <c:scaling>
          <c:orientation val="minMax"/>
        </c:scaling>
        <c:delete val="1"/>
        <c:axPos val="b"/>
        <c:numFmt formatCode="ge" sourceLinked="1"/>
        <c:majorTickMark val="none"/>
        <c:minorTickMark val="none"/>
        <c:tickLblPos val="none"/>
        <c:crossAx val="102225408"/>
        <c:crosses val="autoZero"/>
        <c:auto val="1"/>
        <c:lblOffset val="100"/>
        <c:baseTimeUnit val="years"/>
      </c:dateAx>
      <c:valAx>
        <c:axId val="10222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2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59.93</c:v>
                </c:pt>
                <c:pt idx="1">
                  <c:v>58.38</c:v>
                </c:pt>
                <c:pt idx="2">
                  <c:v>59.37</c:v>
                </c:pt>
                <c:pt idx="3">
                  <c:v>59.2</c:v>
                </c:pt>
                <c:pt idx="4">
                  <c:v>59.12</c:v>
                </c:pt>
              </c:numCache>
            </c:numRef>
          </c:val>
        </c:ser>
        <c:dLbls>
          <c:showLegendKey val="0"/>
          <c:showVal val="0"/>
          <c:showCatName val="0"/>
          <c:showSerName val="0"/>
          <c:showPercent val="0"/>
          <c:showBubbleSize val="0"/>
        </c:dLbls>
        <c:gapWidth val="150"/>
        <c:axId val="102304768"/>
        <c:axId val="102327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102304768"/>
        <c:axId val="102327424"/>
      </c:lineChart>
      <c:dateAx>
        <c:axId val="102304768"/>
        <c:scaling>
          <c:orientation val="minMax"/>
        </c:scaling>
        <c:delete val="1"/>
        <c:axPos val="b"/>
        <c:numFmt formatCode="ge" sourceLinked="1"/>
        <c:majorTickMark val="none"/>
        <c:minorTickMark val="none"/>
        <c:tickLblPos val="none"/>
        <c:crossAx val="102327424"/>
        <c:crosses val="autoZero"/>
        <c:auto val="1"/>
        <c:lblOffset val="100"/>
        <c:baseTimeUnit val="years"/>
      </c:dateAx>
      <c:valAx>
        <c:axId val="10232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94.31</c:v>
                </c:pt>
                <c:pt idx="1">
                  <c:v>96.6</c:v>
                </c:pt>
                <c:pt idx="2">
                  <c:v>93.8</c:v>
                </c:pt>
                <c:pt idx="3">
                  <c:v>92.62</c:v>
                </c:pt>
                <c:pt idx="4">
                  <c:v>93.03</c:v>
                </c:pt>
              </c:numCache>
            </c:numRef>
          </c:val>
        </c:ser>
        <c:dLbls>
          <c:showLegendKey val="0"/>
          <c:showVal val="0"/>
          <c:showCatName val="0"/>
          <c:showSerName val="0"/>
          <c:showPercent val="0"/>
          <c:showBubbleSize val="0"/>
        </c:dLbls>
        <c:gapWidth val="150"/>
        <c:axId val="102361728"/>
        <c:axId val="10237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102361728"/>
        <c:axId val="102372096"/>
      </c:lineChart>
      <c:dateAx>
        <c:axId val="102361728"/>
        <c:scaling>
          <c:orientation val="minMax"/>
        </c:scaling>
        <c:delete val="1"/>
        <c:axPos val="b"/>
        <c:numFmt formatCode="ge" sourceLinked="1"/>
        <c:majorTickMark val="none"/>
        <c:minorTickMark val="none"/>
        <c:tickLblPos val="none"/>
        <c:crossAx val="102372096"/>
        <c:crosses val="autoZero"/>
        <c:auto val="1"/>
        <c:lblOffset val="100"/>
        <c:baseTimeUnit val="years"/>
      </c:dateAx>
      <c:valAx>
        <c:axId val="10237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6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1" t="str">
        <f>データ!H6</f>
        <v>広島県　熊野町</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82" t="s">
        <v>1</v>
      </c>
      <c r="C7" s="83"/>
      <c r="D7" s="83"/>
      <c r="E7" s="83"/>
      <c r="F7" s="83"/>
      <c r="G7" s="83"/>
      <c r="H7" s="83"/>
      <c r="I7" s="84"/>
      <c r="J7" s="82" t="s">
        <v>2</v>
      </c>
      <c r="K7" s="83"/>
      <c r="L7" s="83"/>
      <c r="M7" s="83"/>
      <c r="N7" s="83"/>
      <c r="O7" s="83"/>
      <c r="P7" s="83"/>
      <c r="Q7" s="84"/>
      <c r="R7" s="82" t="s">
        <v>3</v>
      </c>
      <c r="S7" s="83"/>
      <c r="T7" s="83"/>
      <c r="U7" s="83"/>
      <c r="V7" s="83"/>
      <c r="W7" s="83"/>
      <c r="X7" s="83"/>
      <c r="Y7" s="84"/>
      <c r="Z7" s="82" t="s">
        <v>4</v>
      </c>
      <c r="AA7" s="83"/>
      <c r="AB7" s="83"/>
      <c r="AC7" s="83"/>
      <c r="AD7" s="83"/>
      <c r="AE7" s="83"/>
      <c r="AF7" s="83"/>
      <c r="AG7" s="84"/>
      <c r="AH7" s="3"/>
      <c r="AI7" s="82" t="s">
        <v>5</v>
      </c>
      <c r="AJ7" s="83"/>
      <c r="AK7" s="83"/>
      <c r="AL7" s="83"/>
      <c r="AM7" s="83"/>
      <c r="AN7" s="83"/>
      <c r="AO7" s="83"/>
      <c r="AP7" s="84"/>
      <c r="AQ7" s="71" t="s">
        <v>6</v>
      </c>
      <c r="AR7" s="71"/>
      <c r="AS7" s="71"/>
      <c r="AT7" s="71"/>
      <c r="AU7" s="71"/>
      <c r="AV7" s="71"/>
      <c r="AW7" s="71"/>
      <c r="AX7" s="71"/>
      <c r="AY7" s="71" t="s">
        <v>7</v>
      </c>
      <c r="AZ7" s="71"/>
      <c r="BA7" s="71"/>
      <c r="BB7" s="71"/>
      <c r="BC7" s="71"/>
      <c r="BD7" s="71"/>
      <c r="BE7" s="71"/>
      <c r="BF7" s="71"/>
      <c r="BG7" s="3"/>
      <c r="BH7" s="3"/>
      <c r="BI7" s="3"/>
      <c r="BJ7" s="3"/>
      <c r="BK7" s="3"/>
      <c r="BL7" s="4" t="s">
        <v>8</v>
      </c>
      <c r="BM7" s="5"/>
      <c r="BN7" s="5"/>
      <c r="BO7" s="5"/>
      <c r="BP7" s="5"/>
      <c r="BQ7" s="5"/>
      <c r="BR7" s="5"/>
      <c r="BS7" s="5"/>
      <c r="BT7" s="5"/>
      <c r="BU7" s="5"/>
      <c r="BV7" s="5"/>
      <c r="BW7" s="5"/>
      <c r="BX7" s="5"/>
      <c r="BY7" s="6"/>
    </row>
    <row r="8" spans="1:78" ht="18.75" customHeight="1">
      <c r="A8" s="2"/>
      <c r="B8" s="74" t="str">
        <f>データ!I6</f>
        <v>法適用</v>
      </c>
      <c r="C8" s="75"/>
      <c r="D8" s="75"/>
      <c r="E8" s="75"/>
      <c r="F8" s="75"/>
      <c r="G8" s="75"/>
      <c r="H8" s="75"/>
      <c r="I8" s="76"/>
      <c r="J8" s="74" t="str">
        <f>データ!J6</f>
        <v>水道事業</v>
      </c>
      <c r="K8" s="75"/>
      <c r="L8" s="75"/>
      <c r="M8" s="75"/>
      <c r="N8" s="75"/>
      <c r="O8" s="75"/>
      <c r="P8" s="75"/>
      <c r="Q8" s="76"/>
      <c r="R8" s="74" t="str">
        <f>データ!K6</f>
        <v>末端給水事業</v>
      </c>
      <c r="S8" s="75"/>
      <c r="T8" s="75"/>
      <c r="U8" s="75"/>
      <c r="V8" s="75"/>
      <c r="W8" s="75"/>
      <c r="X8" s="75"/>
      <c r="Y8" s="76"/>
      <c r="Z8" s="74" t="str">
        <f>データ!L6</f>
        <v>A6</v>
      </c>
      <c r="AA8" s="75"/>
      <c r="AB8" s="75"/>
      <c r="AC8" s="75"/>
      <c r="AD8" s="75"/>
      <c r="AE8" s="75"/>
      <c r="AF8" s="75"/>
      <c r="AG8" s="76"/>
      <c r="AH8" s="3"/>
      <c r="AI8" s="77">
        <f>データ!Q6</f>
        <v>24667</v>
      </c>
      <c r="AJ8" s="78"/>
      <c r="AK8" s="78"/>
      <c r="AL8" s="78"/>
      <c r="AM8" s="78"/>
      <c r="AN8" s="78"/>
      <c r="AO8" s="78"/>
      <c r="AP8" s="79"/>
      <c r="AQ8" s="60">
        <f>データ!R6</f>
        <v>33.76</v>
      </c>
      <c r="AR8" s="60"/>
      <c r="AS8" s="60"/>
      <c r="AT8" s="60"/>
      <c r="AU8" s="60"/>
      <c r="AV8" s="60"/>
      <c r="AW8" s="60"/>
      <c r="AX8" s="60"/>
      <c r="AY8" s="60">
        <f>データ!S6</f>
        <v>730.66</v>
      </c>
      <c r="AZ8" s="60"/>
      <c r="BA8" s="60"/>
      <c r="BB8" s="60"/>
      <c r="BC8" s="60"/>
      <c r="BD8" s="60"/>
      <c r="BE8" s="60"/>
      <c r="BF8" s="60"/>
      <c r="BG8" s="3"/>
      <c r="BH8" s="3"/>
      <c r="BI8" s="3"/>
      <c r="BJ8" s="3"/>
      <c r="BK8" s="3"/>
      <c r="BL8" s="69" t="s">
        <v>9</v>
      </c>
      <c r="BM8" s="70"/>
      <c r="BN8" s="7" t="s">
        <v>10</v>
      </c>
      <c r="BO8" s="8"/>
      <c r="BP8" s="8"/>
      <c r="BQ8" s="8"/>
      <c r="BR8" s="8"/>
      <c r="BS8" s="8"/>
      <c r="BT8" s="8"/>
      <c r="BU8" s="8"/>
      <c r="BV8" s="8"/>
      <c r="BW8" s="8"/>
      <c r="BX8" s="8"/>
      <c r="BY8" s="9"/>
    </row>
    <row r="9" spans="1:78" ht="18.75" customHeight="1">
      <c r="A9" s="2"/>
      <c r="B9" s="71" t="s">
        <v>11</v>
      </c>
      <c r="C9" s="71"/>
      <c r="D9" s="71"/>
      <c r="E9" s="71"/>
      <c r="F9" s="71"/>
      <c r="G9" s="71"/>
      <c r="H9" s="71"/>
      <c r="I9" s="71"/>
      <c r="J9" s="71" t="s">
        <v>12</v>
      </c>
      <c r="K9" s="71"/>
      <c r="L9" s="71"/>
      <c r="M9" s="71"/>
      <c r="N9" s="71"/>
      <c r="O9" s="71"/>
      <c r="P9" s="71"/>
      <c r="Q9" s="71"/>
      <c r="R9" s="71" t="s">
        <v>13</v>
      </c>
      <c r="S9" s="71"/>
      <c r="T9" s="71"/>
      <c r="U9" s="71"/>
      <c r="V9" s="71"/>
      <c r="W9" s="71"/>
      <c r="X9" s="71"/>
      <c r="Y9" s="71"/>
      <c r="Z9" s="71" t="s">
        <v>14</v>
      </c>
      <c r="AA9" s="71"/>
      <c r="AB9" s="71"/>
      <c r="AC9" s="71"/>
      <c r="AD9" s="71"/>
      <c r="AE9" s="71"/>
      <c r="AF9" s="71"/>
      <c r="AG9" s="71"/>
      <c r="AH9" s="3"/>
      <c r="AI9" s="71" t="s">
        <v>15</v>
      </c>
      <c r="AJ9" s="71"/>
      <c r="AK9" s="71"/>
      <c r="AL9" s="71"/>
      <c r="AM9" s="71"/>
      <c r="AN9" s="71"/>
      <c r="AO9" s="71"/>
      <c r="AP9" s="71"/>
      <c r="AQ9" s="71" t="s">
        <v>16</v>
      </c>
      <c r="AR9" s="71"/>
      <c r="AS9" s="71"/>
      <c r="AT9" s="71"/>
      <c r="AU9" s="71"/>
      <c r="AV9" s="71"/>
      <c r="AW9" s="71"/>
      <c r="AX9" s="71"/>
      <c r="AY9" s="71" t="s">
        <v>17</v>
      </c>
      <c r="AZ9" s="71"/>
      <c r="BA9" s="71"/>
      <c r="BB9" s="71"/>
      <c r="BC9" s="71"/>
      <c r="BD9" s="71"/>
      <c r="BE9" s="71"/>
      <c r="BF9" s="71"/>
      <c r="BG9" s="3"/>
      <c r="BH9" s="3"/>
      <c r="BI9" s="3"/>
      <c r="BJ9" s="3"/>
      <c r="BK9" s="3"/>
      <c r="BL9" s="72" t="s">
        <v>18</v>
      </c>
      <c r="BM9" s="73"/>
      <c r="BN9" s="10" t="s">
        <v>19</v>
      </c>
      <c r="BO9" s="11"/>
      <c r="BP9" s="11"/>
      <c r="BQ9" s="11"/>
      <c r="BR9" s="11"/>
      <c r="BS9" s="11"/>
      <c r="BT9" s="11"/>
      <c r="BU9" s="11"/>
      <c r="BV9" s="11"/>
      <c r="BW9" s="11"/>
      <c r="BX9" s="11"/>
      <c r="BY9" s="12"/>
    </row>
    <row r="10" spans="1:78" ht="18.75" customHeight="1">
      <c r="A10" s="2"/>
      <c r="B10" s="60" t="str">
        <f>データ!M6</f>
        <v>-</v>
      </c>
      <c r="C10" s="60"/>
      <c r="D10" s="60"/>
      <c r="E10" s="60"/>
      <c r="F10" s="60"/>
      <c r="G10" s="60"/>
      <c r="H10" s="60"/>
      <c r="I10" s="60"/>
      <c r="J10" s="60">
        <f>データ!N6</f>
        <v>96.1</v>
      </c>
      <c r="K10" s="60"/>
      <c r="L10" s="60"/>
      <c r="M10" s="60"/>
      <c r="N10" s="60"/>
      <c r="O10" s="60"/>
      <c r="P10" s="60"/>
      <c r="Q10" s="60"/>
      <c r="R10" s="60">
        <f>データ!O6</f>
        <v>87.62</v>
      </c>
      <c r="S10" s="60"/>
      <c r="T10" s="60"/>
      <c r="U10" s="60"/>
      <c r="V10" s="60"/>
      <c r="W10" s="60"/>
      <c r="X10" s="60"/>
      <c r="Y10" s="60"/>
      <c r="Z10" s="68">
        <f>データ!P6</f>
        <v>4666</v>
      </c>
      <c r="AA10" s="68"/>
      <c r="AB10" s="68"/>
      <c r="AC10" s="68"/>
      <c r="AD10" s="68"/>
      <c r="AE10" s="68"/>
      <c r="AF10" s="68"/>
      <c r="AG10" s="68"/>
      <c r="AH10" s="2"/>
      <c r="AI10" s="68">
        <f>データ!T6</f>
        <v>21537</v>
      </c>
      <c r="AJ10" s="68"/>
      <c r="AK10" s="68"/>
      <c r="AL10" s="68"/>
      <c r="AM10" s="68"/>
      <c r="AN10" s="68"/>
      <c r="AO10" s="68"/>
      <c r="AP10" s="68"/>
      <c r="AQ10" s="60">
        <f>データ!U6</f>
        <v>12.05</v>
      </c>
      <c r="AR10" s="60"/>
      <c r="AS10" s="60"/>
      <c r="AT10" s="60"/>
      <c r="AU10" s="60"/>
      <c r="AV10" s="60"/>
      <c r="AW10" s="60"/>
      <c r="AX10" s="60"/>
      <c r="AY10" s="60">
        <f>データ!V6</f>
        <v>1787.3</v>
      </c>
      <c r="AZ10" s="60"/>
      <c r="BA10" s="60"/>
      <c r="BB10" s="60"/>
      <c r="BC10" s="60"/>
      <c r="BD10" s="60"/>
      <c r="BE10" s="60"/>
      <c r="BF10" s="60"/>
      <c r="BG10" s="2"/>
      <c r="BH10" s="2"/>
      <c r="BI10" s="2"/>
      <c r="BJ10" s="2"/>
      <c r="BK10" s="2"/>
      <c r="BL10" s="61" t="s">
        <v>20</v>
      </c>
      <c r="BM10" s="62"/>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22</v>
      </c>
      <c r="BM11" s="63"/>
      <c r="BN11" s="63"/>
      <c r="BO11" s="63"/>
      <c r="BP11" s="63"/>
      <c r="BQ11" s="63"/>
      <c r="BR11" s="63"/>
      <c r="BS11" s="63"/>
      <c r="BT11" s="63"/>
      <c r="BU11" s="63"/>
      <c r="BV11" s="63"/>
      <c r="BW11" s="63"/>
      <c r="BX11" s="63"/>
      <c r="BY11" s="63"/>
      <c r="BZ11" s="63"/>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c r="A14" s="2"/>
      <c r="B14" s="65" t="s">
        <v>23</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1" t="s">
        <v>24</v>
      </c>
      <c r="BM14" s="42"/>
      <c r="BN14" s="42"/>
      <c r="BO14" s="42"/>
      <c r="BP14" s="42"/>
      <c r="BQ14" s="42"/>
      <c r="BR14" s="42"/>
      <c r="BS14" s="42"/>
      <c r="BT14" s="42"/>
      <c r="BU14" s="42"/>
      <c r="BV14" s="42"/>
      <c r="BW14" s="42"/>
      <c r="BX14" s="42"/>
      <c r="BY14" s="42"/>
      <c r="BZ14" s="43"/>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54"/>
      <c r="BN47" s="54"/>
      <c r="BO47" s="54"/>
      <c r="BP47" s="54"/>
      <c r="BQ47" s="54"/>
      <c r="BR47" s="54"/>
      <c r="BS47" s="54"/>
      <c r="BT47" s="54"/>
      <c r="BU47" s="54"/>
      <c r="BV47" s="54"/>
      <c r="BW47" s="54"/>
      <c r="BX47" s="54"/>
      <c r="BY47" s="54"/>
      <c r="BZ47" s="5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6"/>
      <c r="BM48" s="54"/>
      <c r="BN48" s="54"/>
      <c r="BO48" s="54"/>
      <c r="BP48" s="54"/>
      <c r="BQ48" s="54"/>
      <c r="BR48" s="54"/>
      <c r="BS48" s="54"/>
      <c r="BT48" s="54"/>
      <c r="BU48" s="54"/>
      <c r="BV48" s="54"/>
      <c r="BW48" s="54"/>
      <c r="BX48" s="54"/>
      <c r="BY48" s="54"/>
      <c r="BZ48" s="5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6"/>
      <c r="BM49" s="54"/>
      <c r="BN49" s="54"/>
      <c r="BO49" s="54"/>
      <c r="BP49" s="54"/>
      <c r="BQ49" s="54"/>
      <c r="BR49" s="54"/>
      <c r="BS49" s="54"/>
      <c r="BT49" s="54"/>
      <c r="BU49" s="54"/>
      <c r="BV49" s="54"/>
      <c r="BW49" s="54"/>
      <c r="BX49" s="54"/>
      <c r="BY49" s="54"/>
      <c r="BZ49" s="5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6"/>
      <c r="BM50" s="54"/>
      <c r="BN50" s="54"/>
      <c r="BO50" s="54"/>
      <c r="BP50" s="54"/>
      <c r="BQ50" s="54"/>
      <c r="BR50" s="54"/>
      <c r="BS50" s="54"/>
      <c r="BT50" s="54"/>
      <c r="BU50" s="54"/>
      <c r="BV50" s="54"/>
      <c r="BW50" s="54"/>
      <c r="BX50" s="54"/>
      <c r="BY50" s="54"/>
      <c r="BZ50" s="5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6"/>
      <c r="BM51" s="54"/>
      <c r="BN51" s="54"/>
      <c r="BO51" s="54"/>
      <c r="BP51" s="54"/>
      <c r="BQ51" s="54"/>
      <c r="BR51" s="54"/>
      <c r="BS51" s="54"/>
      <c r="BT51" s="54"/>
      <c r="BU51" s="54"/>
      <c r="BV51" s="54"/>
      <c r="BW51" s="54"/>
      <c r="BX51" s="54"/>
      <c r="BY51" s="54"/>
      <c r="BZ51" s="5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6"/>
      <c r="BM52" s="54"/>
      <c r="BN52" s="54"/>
      <c r="BO52" s="54"/>
      <c r="BP52" s="54"/>
      <c r="BQ52" s="54"/>
      <c r="BR52" s="54"/>
      <c r="BS52" s="54"/>
      <c r="BT52" s="54"/>
      <c r="BU52" s="54"/>
      <c r="BV52" s="54"/>
      <c r="BW52" s="54"/>
      <c r="BX52" s="54"/>
      <c r="BY52" s="54"/>
      <c r="BZ52" s="5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6"/>
      <c r="BM53" s="54"/>
      <c r="BN53" s="54"/>
      <c r="BO53" s="54"/>
      <c r="BP53" s="54"/>
      <c r="BQ53" s="54"/>
      <c r="BR53" s="54"/>
      <c r="BS53" s="54"/>
      <c r="BT53" s="54"/>
      <c r="BU53" s="54"/>
      <c r="BV53" s="54"/>
      <c r="BW53" s="54"/>
      <c r="BX53" s="54"/>
      <c r="BY53" s="54"/>
      <c r="BZ53" s="5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6"/>
      <c r="BM54" s="54"/>
      <c r="BN54" s="54"/>
      <c r="BO54" s="54"/>
      <c r="BP54" s="54"/>
      <c r="BQ54" s="54"/>
      <c r="BR54" s="54"/>
      <c r="BS54" s="54"/>
      <c r="BT54" s="54"/>
      <c r="BU54" s="54"/>
      <c r="BV54" s="54"/>
      <c r="BW54" s="54"/>
      <c r="BX54" s="54"/>
      <c r="BY54" s="54"/>
      <c r="BZ54" s="5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6"/>
      <c r="BM55" s="54"/>
      <c r="BN55" s="54"/>
      <c r="BO55" s="54"/>
      <c r="BP55" s="54"/>
      <c r="BQ55" s="54"/>
      <c r="BR55" s="54"/>
      <c r="BS55" s="54"/>
      <c r="BT55" s="54"/>
      <c r="BU55" s="54"/>
      <c r="BV55" s="54"/>
      <c r="BW55" s="54"/>
      <c r="BX55" s="54"/>
      <c r="BY55" s="54"/>
      <c r="BZ55" s="55"/>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56"/>
      <c r="BM56" s="54"/>
      <c r="BN56" s="54"/>
      <c r="BO56" s="54"/>
      <c r="BP56" s="54"/>
      <c r="BQ56" s="54"/>
      <c r="BR56" s="54"/>
      <c r="BS56" s="54"/>
      <c r="BT56" s="54"/>
      <c r="BU56" s="54"/>
      <c r="BV56" s="54"/>
      <c r="BW56" s="54"/>
      <c r="BX56" s="54"/>
      <c r="BY56" s="54"/>
      <c r="BZ56" s="55"/>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56"/>
      <c r="BM57" s="54"/>
      <c r="BN57" s="54"/>
      <c r="BO57" s="54"/>
      <c r="BP57" s="54"/>
      <c r="BQ57" s="54"/>
      <c r="BR57" s="54"/>
      <c r="BS57" s="54"/>
      <c r="BT57" s="54"/>
      <c r="BU57" s="54"/>
      <c r="BV57" s="54"/>
      <c r="BW57" s="54"/>
      <c r="BX57" s="54"/>
      <c r="BY57" s="54"/>
      <c r="BZ57" s="5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6"/>
      <c r="BM58" s="54"/>
      <c r="BN58" s="54"/>
      <c r="BO58" s="54"/>
      <c r="BP58" s="54"/>
      <c r="BQ58" s="54"/>
      <c r="BR58" s="54"/>
      <c r="BS58" s="54"/>
      <c r="BT58" s="54"/>
      <c r="BU58" s="54"/>
      <c r="BV58" s="54"/>
      <c r="BW58" s="54"/>
      <c r="BX58" s="54"/>
      <c r="BY58" s="54"/>
      <c r="BZ58" s="5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6"/>
      <c r="BM59" s="54"/>
      <c r="BN59" s="54"/>
      <c r="BO59" s="54"/>
      <c r="BP59" s="54"/>
      <c r="BQ59" s="54"/>
      <c r="BR59" s="54"/>
      <c r="BS59" s="54"/>
      <c r="BT59" s="54"/>
      <c r="BU59" s="54"/>
      <c r="BV59" s="54"/>
      <c r="BW59" s="54"/>
      <c r="BX59" s="54"/>
      <c r="BY59" s="54"/>
      <c r="BZ59" s="55"/>
    </row>
    <row r="60" spans="1:78" ht="13.5" customHeight="1">
      <c r="A60" s="2"/>
      <c r="B60" s="57" t="s">
        <v>34</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6"/>
      <c r="BM60" s="54"/>
      <c r="BN60" s="54"/>
      <c r="BO60" s="54"/>
      <c r="BP60" s="54"/>
      <c r="BQ60" s="54"/>
      <c r="BR60" s="54"/>
      <c r="BS60" s="54"/>
      <c r="BT60" s="54"/>
      <c r="BU60" s="54"/>
      <c r="BV60" s="54"/>
      <c r="BW60" s="54"/>
      <c r="BX60" s="54"/>
      <c r="BY60" s="54"/>
      <c r="BZ60" s="55"/>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6"/>
      <c r="BM61" s="54"/>
      <c r="BN61" s="54"/>
      <c r="BO61" s="54"/>
      <c r="BP61" s="54"/>
      <c r="BQ61" s="54"/>
      <c r="BR61" s="54"/>
      <c r="BS61" s="54"/>
      <c r="BT61" s="54"/>
      <c r="BU61" s="54"/>
      <c r="BV61" s="54"/>
      <c r="BW61" s="54"/>
      <c r="BX61" s="54"/>
      <c r="BY61" s="54"/>
      <c r="BZ61" s="5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6"/>
      <c r="BM62" s="54"/>
      <c r="BN62" s="54"/>
      <c r="BO62" s="54"/>
      <c r="BP62" s="54"/>
      <c r="BQ62" s="54"/>
      <c r="BR62" s="54"/>
      <c r="BS62" s="54"/>
      <c r="BT62" s="54"/>
      <c r="BU62" s="54"/>
      <c r="BV62" s="54"/>
      <c r="BW62" s="54"/>
      <c r="BX62" s="54"/>
      <c r="BY62" s="54"/>
      <c r="BZ62" s="5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4"/>
      <c r="BN63" s="54"/>
      <c r="BO63" s="54"/>
      <c r="BP63" s="54"/>
      <c r="BQ63" s="54"/>
      <c r="BR63" s="54"/>
      <c r="BS63" s="54"/>
      <c r="BT63" s="54"/>
      <c r="BU63" s="54"/>
      <c r="BV63" s="54"/>
      <c r="BW63" s="54"/>
      <c r="BX63" s="54"/>
      <c r="BY63" s="54"/>
      <c r="BZ63" s="55"/>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topLeftCell="DZ1" workbookViewId="0">
      <selection activeCell="DV8" sqref="DV8"/>
    </sheetView>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343072</v>
      </c>
      <c r="D6" s="31">
        <f t="shared" si="3"/>
        <v>46</v>
      </c>
      <c r="E6" s="31">
        <f t="shared" si="3"/>
        <v>1</v>
      </c>
      <c r="F6" s="31">
        <f t="shared" si="3"/>
        <v>0</v>
      </c>
      <c r="G6" s="31">
        <f t="shared" si="3"/>
        <v>1</v>
      </c>
      <c r="H6" s="31" t="str">
        <f t="shared" si="3"/>
        <v>広島県　熊野町</v>
      </c>
      <c r="I6" s="31" t="str">
        <f t="shared" si="3"/>
        <v>法適用</v>
      </c>
      <c r="J6" s="31" t="str">
        <f t="shared" si="3"/>
        <v>水道事業</v>
      </c>
      <c r="K6" s="31" t="str">
        <f t="shared" si="3"/>
        <v>末端給水事業</v>
      </c>
      <c r="L6" s="31" t="str">
        <f t="shared" si="3"/>
        <v>A6</v>
      </c>
      <c r="M6" s="32" t="str">
        <f t="shared" si="3"/>
        <v>-</v>
      </c>
      <c r="N6" s="32">
        <f t="shared" si="3"/>
        <v>96.1</v>
      </c>
      <c r="O6" s="32">
        <f t="shared" si="3"/>
        <v>87.62</v>
      </c>
      <c r="P6" s="32">
        <f t="shared" si="3"/>
        <v>4666</v>
      </c>
      <c r="Q6" s="32">
        <f t="shared" si="3"/>
        <v>24667</v>
      </c>
      <c r="R6" s="32">
        <f t="shared" si="3"/>
        <v>33.76</v>
      </c>
      <c r="S6" s="32">
        <f t="shared" si="3"/>
        <v>730.66</v>
      </c>
      <c r="T6" s="32">
        <f t="shared" si="3"/>
        <v>21537</v>
      </c>
      <c r="U6" s="32">
        <f t="shared" si="3"/>
        <v>12.05</v>
      </c>
      <c r="V6" s="32">
        <f t="shared" si="3"/>
        <v>1787.3</v>
      </c>
      <c r="W6" s="33">
        <f>IF(W7="",NA(),W7)</f>
        <v>107.14</v>
      </c>
      <c r="X6" s="33">
        <f t="shared" ref="X6:AF6" si="4">IF(X7="",NA(),X7)</f>
        <v>107.24</v>
      </c>
      <c r="Y6" s="33">
        <f t="shared" si="4"/>
        <v>104.17</v>
      </c>
      <c r="Z6" s="33">
        <f t="shared" si="4"/>
        <v>109.78</v>
      </c>
      <c r="AA6" s="33">
        <f t="shared" si="4"/>
        <v>118.66</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594.41</v>
      </c>
      <c r="AT6" s="33">
        <f t="shared" ref="AT6:BB6" si="6">IF(AT7="",NA(),AT7)</f>
        <v>695.8</v>
      </c>
      <c r="AU6" s="33">
        <f t="shared" si="6"/>
        <v>756.54</v>
      </c>
      <c r="AV6" s="33">
        <f t="shared" si="6"/>
        <v>724.45</v>
      </c>
      <c r="AW6" s="33">
        <f t="shared" si="6"/>
        <v>894.9</v>
      </c>
      <c r="AX6" s="33">
        <f t="shared" si="6"/>
        <v>995.5</v>
      </c>
      <c r="AY6" s="33">
        <f t="shared" si="6"/>
        <v>915.5</v>
      </c>
      <c r="AZ6" s="33">
        <f t="shared" si="6"/>
        <v>963.24</v>
      </c>
      <c r="BA6" s="33">
        <f t="shared" si="6"/>
        <v>381.53</v>
      </c>
      <c r="BB6" s="33">
        <f t="shared" si="6"/>
        <v>391.54</v>
      </c>
      <c r="BC6" s="32" t="str">
        <f>IF(BC7="","",IF(BC7="-","【-】","【"&amp;SUBSTITUTE(TEXT(BC7,"#,##0.00"),"-","△")&amp;"】"))</f>
        <v>【262.74】</v>
      </c>
      <c r="BD6" s="32">
        <f>IF(BD7="",NA(),BD7)</f>
        <v>0</v>
      </c>
      <c r="BE6" s="32">
        <f t="shared" ref="BE6:BM6" si="7">IF(BE7="",NA(),BE7)</f>
        <v>0</v>
      </c>
      <c r="BF6" s="32">
        <f t="shared" si="7"/>
        <v>0</v>
      </c>
      <c r="BG6" s="32">
        <f t="shared" si="7"/>
        <v>0</v>
      </c>
      <c r="BH6" s="32">
        <f t="shared" si="7"/>
        <v>0</v>
      </c>
      <c r="BI6" s="33">
        <f t="shared" si="7"/>
        <v>414.59</v>
      </c>
      <c r="BJ6" s="33">
        <f t="shared" si="7"/>
        <v>404.78</v>
      </c>
      <c r="BK6" s="33">
        <f t="shared" si="7"/>
        <v>400.38</v>
      </c>
      <c r="BL6" s="33">
        <f t="shared" si="7"/>
        <v>393.27</v>
      </c>
      <c r="BM6" s="33">
        <f t="shared" si="7"/>
        <v>386.97</v>
      </c>
      <c r="BN6" s="32" t="str">
        <f>IF(BN7="","",IF(BN7="-","【-】","【"&amp;SUBSTITUTE(TEXT(BN7,"#,##0.00"),"-","△")&amp;"】"))</f>
        <v>【276.38】</v>
      </c>
      <c r="BO6" s="33">
        <f>IF(BO7="",NA(),BO7)</f>
        <v>103.8</v>
      </c>
      <c r="BP6" s="33">
        <f t="shared" ref="BP6:BX6" si="8">IF(BP7="",NA(),BP7)</f>
        <v>103.07</v>
      </c>
      <c r="BQ6" s="33">
        <f t="shared" si="8"/>
        <v>100.15</v>
      </c>
      <c r="BR6" s="33">
        <f t="shared" si="8"/>
        <v>105.57</v>
      </c>
      <c r="BS6" s="33">
        <f t="shared" si="8"/>
        <v>115.51</v>
      </c>
      <c r="BT6" s="33">
        <f t="shared" si="8"/>
        <v>97.71</v>
      </c>
      <c r="BU6" s="33">
        <f t="shared" si="8"/>
        <v>98.07</v>
      </c>
      <c r="BV6" s="33">
        <f t="shared" si="8"/>
        <v>96.56</v>
      </c>
      <c r="BW6" s="33">
        <f t="shared" si="8"/>
        <v>100.47</v>
      </c>
      <c r="BX6" s="33">
        <f t="shared" si="8"/>
        <v>101.72</v>
      </c>
      <c r="BY6" s="32" t="str">
        <f>IF(BY7="","",IF(BY7="-","【-】","【"&amp;SUBSTITUTE(TEXT(BY7,"#,##0.00"),"-","△")&amp;"】"))</f>
        <v>【104.99】</v>
      </c>
      <c r="BZ6" s="33">
        <f>IF(BZ7="",NA(),BZ7)</f>
        <v>231.01</v>
      </c>
      <c r="CA6" s="33">
        <f t="shared" ref="CA6:CI6" si="9">IF(CA7="",NA(),CA7)</f>
        <v>230.79</v>
      </c>
      <c r="CB6" s="33">
        <f t="shared" si="9"/>
        <v>238.7</v>
      </c>
      <c r="CC6" s="33">
        <f t="shared" si="9"/>
        <v>225.23</v>
      </c>
      <c r="CD6" s="33">
        <f t="shared" si="9"/>
        <v>206.1</v>
      </c>
      <c r="CE6" s="33">
        <f t="shared" si="9"/>
        <v>173.56</v>
      </c>
      <c r="CF6" s="33">
        <f t="shared" si="9"/>
        <v>172.26</v>
      </c>
      <c r="CG6" s="33">
        <f t="shared" si="9"/>
        <v>177.14</v>
      </c>
      <c r="CH6" s="33">
        <f t="shared" si="9"/>
        <v>169.82</v>
      </c>
      <c r="CI6" s="33">
        <f t="shared" si="9"/>
        <v>168.2</v>
      </c>
      <c r="CJ6" s="32" t="str">
        <f>IF(CJ7="","",IF(CJ7="-","【-】","【"&amp;SUBSTITUTE(TEXT(CJ7,"#,##0.00"),"-","△")&amp;"】"))</f>
        <v>【163.72】</v>
      </c>
      <c r="CK6" s="33">
        <f>IF(CK7="",NA(),CK7)</f>
        <v>59.93</v>
      </c>
      <c r="CL6" s="33">
        <f t="shared" ref="CL6:CT6" si="10">IF(CL7="",NA(),CL7)</f>
        <v>58.38</v>
      </c>
      <c r="CM6" s="33">
        <f t="shared" si="10"/>
        <v>59.37</v>
      </c>
      <c r="CN6" s="33">
        <f t="shared" si="10"/>
        <v>59.2</v>
      </c>
      <c r="CO6" s="33">
        <f t="shared" si="10"/>
        <v>59.12</v>
      </c>
      <c r="CP6" s="33">
        <f t="shared" si="10"/>
        <v>55.84</v>
      </c>
      <c r="CQ6" s="33">
        <f t="shared" si="10"/>
        <v>55.68</v>
      </c>
      <c r="CR6" s="33">
        <f t="shared" si="10"/>
        <v>55.64</v>
      </c>
      <c r="CS6" s="33">
        <f t="shared" si="10"/>
        <v>55.13</v>
      </c>
      <c r="CT6" s="33">
        <f t="shared" si="10"/>
        <v>54.77</v>
      </c>
      <c r="CU6" s="32" t="str">
        <f>IF(CU7="","",IF(CU7="-","【-】","【"&amp;SUBSTITUTE(TEXT(CU7,"#,##0.00"),"-","△")&amp;"】"))</f>
        <v>【59.76】</v>
      </c>
      <c r="CV6" s="33">
        <f>IF(CV7="",NA(),CV7)</f>
        <v>94.31</v>
      </c>
      <c r="CW6" s="33">
        <f t="shared" ref="CW6:DE6" si="11">IF(CW7="",NA(),CW7)</f>
        <v>96.6</v>
      </c>
      <c r="CX6" s="33">
        <f t="shared" si="11"/>
        <v>93.8</v>
      </c>
      <c r="CY6" s="33">
        <f t="shared" si="11"/>
        <v>92.62</v>
      </c>
      <c r="CZ6" s="33">
        <f t="shared" si="11"/>
        <v>93.03</v>
      </c>
      <c r="DA6" s="33">
        <f t="shared" si="11"/>
        <v>83.11</v>
      </c>
      <c r="DB6" s="33">
        <f t="shared" si="11"/>
        <v>83.18</v>
      </c>
      <c r="DC6" s="33">
        <f t="shared" si="11"/>
        <v>83.09</v>
      </c>
      <c r="DD6" s="33">
        <f t="shared" si="11"/>
        <v>83</v>
      </c>
      <c r="DE6" s="33">
        <f t="shared" si="11"/>
        <v>82.89</v>
      </c>
      <c r="DF6" s="32" t="str">
        <f>IF(DF7="","",IF(DF7="-","【-】","【"&amp;SUBSTITUTE(TEXT(DF7,"#,##0.00"),"-","△")&amp;"】"))</f>
        <v>【89.95】</v>
      </c>
      <c r="DG6" s="33">
        <f>IF(DG7="",NA(),DG7)</f>
        <v>43.48</v>
      </c>
      <c r="DH6" s="33">
        <f t="shared" ref="DH6:DP6" si="12">IF(DH7="",NA(),DH7)</f>
        <v>43.67</v>
      </c>
      <c r="DI6" s="33">
        <f t="shared" si="12"/>
        <v>44.53</v>
      </c>
      <c r="DJ6" s="33">
        <f t="shared" si="12"/>
        <v>49.59</v>
      </c>
      <c r="DK6" s="33">
        <f t="shared" si="12"/>
        <v>50.12</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13.87</v>
      </c>
      <c r="DS6" s="33">
        <f t="shared" ref="DS6:EA6" si="13">IF(DS7="",NA(),DS7)</f>
        <v>13.68</v>
      </c>
      <c r="DT6" s="33">
        <f t="shared" si="13"/>
        <v>14.74</v>
      </c>
      <c r="DU6" s="33">
        <f t="shared" si="13"/>
        <v>15.51</v>
      </c>
      <c r="DV6" s="32">
        <f t="shared" si="13"/>
        <v>16.27</v>
      </c>
      <c r="DW6" s="33">
        <f t="shared" si="13"/>
        <v>6.63</v>
      </c>
      <c r="DX6" s="33">
        <f t="shared" si="13"/>
        <v>7.73</v>
      </c>
      <c r="DY6" s="33">
        <f t="shared" si="13"/>
        <v>8.8699999999999992</v>
      </c>
      <c r="DZ6" s="33">
        <f t="shared" si="13"/>
        <v>9.85</v>
      </c>
      <c r="EA6" s="33">
        <f t="shared" si="13"/>
        <v>9.7100000000000009</v>
      </c>
      <c r="EB6" s="32" t="str">
        <f>IF(EB7="","",IF(EB7="-","【-】","【"&amp;SUBSTITUTE(TEXT(EB7,"#,##0.00"),"-","△")&amp;"】"))</f>
        <v>【13.18】</v>
      </c>
      <c r="EC6" s="32">
        <f>IF(EC7="",NA(),EC7)</f>
        <v>0</v>
      </c>
      <c r="ED6" s="32">
        <f t="shared" ref="ED6:EL6" si="14">IF(ED7="",NA(),ED7)</f>
        <v>0</v>
      </c>
      <c r="EE6" s="32">
        <f t="shared" si="14"/>
        <v>0</v>
      </c>
      <c r="EF6" s="32">
        <f t="shared" si="14"/>
        <v>0</v>
      </c>
      <c r="EG6" s="32">
        <f t="shared" si="14"/>
        <v>0</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343072</v>
      </c>
      <c r="D7" s="35">
        <v>46</v>
      </c>
      <c r="E7" s="35">
        <v>1</v>
      </c>
      <c r="F7" s="35">
        <v>0</v>
      </c>
      <c r="G7" s="35">
        <v>1</v>
      </c>
      <c r="H7" s="35" t="s">
        <v>93</v>
      </c>
      <c r="I7" s="35" t="s">
        <v>94</v>
      </c>
      <c r="J7" s="35" t="s">
        <v>95</v>
      </c>
      <c r="K7" s="35" t="s">
        <v>96</v>
      </c>
      <c r="L7" s="35" t="s">
        <v>97</v>
      </c>
      <c r="M7" s="36" t="s">
        <v>98</v>
      </c>
      <c r="N7" s="36">
        <v>96.1</v>
      </c>
      <c r="O7" s="36">
        <v>87.62</v>
      </c>
      <c r="P7" s="36">
        <v>4666</v>
      </c>
      <c r="Q7" s="36">
        <v>24667</v>
      </c>
      <c r="R7" s="36">
        <v>33.76</v>
      </c>
      <c r="S7" s="36">
        <v>730.66</v>
      </c>
      <c r="T7" s="36">
        <v>21537</v>
      </c>
      <c r="U7" s="36">
        <v>12.05</v>
      </c>
      <c r="V7" s="36">
        <v>1787.3</v>
      </c>
      <c r="W7" s="36">
        <v>107.14</v>
      </c>
      <c r="X7" s="36">
        <v>107.24</v>
      </c>
      <c r="Y7" s="36">
        <v>104.17</v>
      </c>
      <c r="Z7" s="36">
        <v>109.78</v>
      </c>
      <c r="AA7" s="36">
        <v>118.66</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594.41</v>
      </c>
      <c r="AT7" s="36">
        <v>695.8</v>
      </c>
      <c r="AU7" s="36">
        <v>756.54</v>
      </c>
      <c r="AV7" s="36">
        <v>724.45</v>
      </c>
      <c r="AW7" s="36">
        <v>894.9</v>
      </c>
      <c r="AX7" s="36">
        <v>995.5</v>
      </c>
      <c r="AY7" s="36">
        <v>915.5</v>
      </c>
      <c r="AZ7" s="36">
        <v>963.24</v>
      </c>
      <c r="BA7" s="36">
        <v>381.53</v>
      </c>
      <c r="BB7" s="36">
        <v>391.54</v>
      </c>
      <c r="BC7" s="36">
        <v>262.74</v>
      </c>
      <c r="BD7" s="36">
        <v>0</v>
      </c>
      <c r="BE7" s="36">
        <v>0</v>
      </c>
      <c r="BF7" s="36">
        <v>0</v>
      </c>
      <c r="BG7" s="36">
        <v>0</v>
      </c>
      <c r="BH7" s="36">
        <v>0</v>
      </c>
      <c r="BI7" s="36">
        <v>414.59</v>
      </c>
      <c r="BJ7" s="36">
        <v>404.78</v>
      </c>
      <c r="BK7" s="36">
        <v>400.38</v>
      </c>
      <c r="BL7" s="36">
        <v>393.27</v>
      </c>
      <c r="BM7" s="36">
        <v>386.97</v>
      </c>
      <c r="BN7" s="36">
        <v>276.38</v>
      </c>
      <c r="BO7" s="36">
        <v>103.8</v>
      </c>
      <c r="BP7" s="36">
        <v>103.07</v>
      </c>
      <c r="BQ7" s="36">
        <v>100.15</v>
      </c>
      <c r="BR7" s="36">
        <v>105.57</v>
      </c>
      <c r="BS7" s="36">
        <v>115.51</v>
      </c>
      <c r="BT7" s="36">
        <v>97.71</v>
      </c>
      <c r="BU7" s="36">
        <v>98.07</v>
      </c>
      <c r="BV7" s="36">
        <v>96.56</v>
      </c>
      <c r="BW7" s="36">
        <v>100.47</v>
      </c>
      <c r="BX7" s="36">
        <v>101.72</v>
      </c>
      <c r="BY7" s="36">
        <v>104.99</v>
      </c>
      <c r="BZ7" s="36">
        <v>231.01</v>
      </c>
      <c r="CA7" s="36">
        <v>230.79</v>
      </c>
      <c r="CB7" s="36">
        <v>238.7</v>
      </c>
      <c r="CC7" s="36">
        <v>225.23</v>
      </c>
      <c r="CD7" s="36">
        <v>206.1</v>
      </c>
      <c r="CE7" s="36">
        <v>173.56</v>
      </c>
      <c r="CF7" s="36">
        <v>172.26</v>
      </c>
      <c r="CG7" s="36">
        <v>177.14</v>
      </c>
      <c r="CH7" s="36">
        <v>169.82</v>
      </c>
      <c r="CI7" s="36">
        <v>168.2</v>
      </c>
      <c r="CJ7" s="36">
        <v>163.72</v>
      </c>
      <c r="CK7" s="36">
        <v>59.93</v>
      </c>
      <c r="CL7" s="36">
        <v>58.38</v>
      </c>
      <c r="CM7" s="36">
        <v>59.37</v>
      </c>
      <c r="CN7" s="36">
        <v>59.2</v>
      </c>
      <c r="CO7" s="36">
        <v>59.12</v>
      </c>
      <c r="CP7" s="36">
        <v>55.84</v>
      </c>
      <c r="CQ7" s="36">
        <v>55.68</v>
      </c>
      <c r="CR7" s="36">
        <v>55.64</v>
      </c>
      <c r="CS7" s="36">
        <v>55.13</v>
      </c>
      <c r="CT7" s="36">
        <v>54.77</v>
      </c>
      <c r="CU7" s="36">
        <v>59.76</v>
      </c>
      <c r="CV7" s="36">
        <v>94.31</v>
      </c>
      <c r="CW7" s="36">
        <v>96.6</v>
      </c>
      <c r="CX7" s="36">
        <v>93.8</v>
      </c>
      <c r="CY7" s="36">
        <v>92.62</v>
      </c>
      <c r="CZ7" s="36">
        <v>93.03</v>
      </c>
      <c r="DA7" s="36">
        <v>83.11</v>
      </c>
      <c r="DB7" s="36">
        <v>83.18</v>
      </c>
      <c r="DC7" s="36">
        <v>83.09</v>
      </c>
      <c r="DD7" s="36">
        <v>83</v>
      </c>
      <c r="DE7" s="36">
        <v>82.89</v>
      </c>
      <c r="DF7" s="36">
        <v>89.95</v>
      </c>
      <c r="DG7" s="36">
        <v>43.48</v>
      </c>
      <c r="DH7" s="36">
        <v>43.67</v>
      </c>
      <c r="DI7" s="36">
        <v>44.53</v>
      </c>
      <c r="DJ7" s="36">
        <v>49.59</v>
      </c>
      <c r="DK7" s="36">
        <v>50.12</v>
      </c>
      <c r="DL7" s="36">
        <v>37.090000000000003</v>
      </c>
      <c r="DM7" s="36">
        <v>38.07</v>
      </c>
      <c r="DN7" s="36">
        <v>39.06</v>
      </c>
      <c r="DO7" s="36">
        <v>46.66</v>
      </c>
      <c r="DP7" s="36">
        <v>47.46</v>
      </c>
      <c r="DQ7" s="36">
        <v>47.18</v>
      </c>
      <c r="DR7" s="36">
        <v>13.87</v>
      </c>
      <c r="DS7" s="36">
        <v>13.68</v>
      </c>
      <c r="DT7" s="36">
        <v>14.74</v>
      </c>
      <c r="DU7" s="36">
        <v>15.51</v>
      </c>
      <c r="DV7" s="36">
        <v>16.27</v>
      </c>
      <c r="DW7" s="36">
        <v>6.63</v>
      </c>
      <c r="DX7" s="36">
        <v>7.73</v>
      </c>
      <c r="DY7" s="36">
        <v>8.8699999999999992</v>
      </c>
      <c r="DZ7" s="36">
        <v>9.85</v>
      </c>
      <c r="EA7" s="36">
        <v>9.7100000000000009</v>
      </c>
      <c r="EB7" s="36">
        <v>13.18</v>
      </c>
      <c r="EC7" s="36">
        <v>0</v>
      </c>
      <c r="ED7" s="36">
        <v>0</v>
      </c>
      <c r="EE7" s="36">
        <v>0</v>
      </c>
      <c r="EF7" s="36">
        <v>0</v>
      </c>
      <c r="EG7" s="36">
        <v>0</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2017-02-22T01:29:17Z</cp:lastPrinted>
  <dcterms:created xsi:type="dcterms:W3CDTF">2016-12-02T02:09:14Z</dcterms:created>
  <dcterms:modified xsi:type="dcterms:W3CDTF">2017-02-22T01:29:18Z</dcterms:modified>
  <cp:category/>
</cp:coreProperties>
</file>