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19200" windowHeight="1161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<sst xmlns="http://schemas.openxmlformats.org/spreadsheetml/2006/main" count="226" uniqueCount="111">
  <si>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</si>
  <si>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</si>
  <si>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</si>
  <si>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</si>
  <si>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</si>
  <si>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</si>
  <si>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</si>
  <si>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</si>
  <si>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</si>
  <si>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</si>
  <si>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</si>
  <si>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</si>
  <si>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</si>
  <si>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</si>
  <si>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</si>
  <si>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</si>
  <si>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</si>
  <si>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</si>
  <si>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</si>
  <si>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</si>
  <si>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</si>
  <si>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</si>
  <si>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</si>
  <si>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</si>
  <si>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</si>
  <si>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</si>
  <si>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</si>
  <si>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</si>
  <si>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</si>
  <si>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</si>
  <si>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</si>
  <si>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</si>
  <si>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</si>
  <si>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</si>
  <si>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</si>
  <si>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</si>
  <si>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</si>
  <si>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</si>
  <si>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</si>
  <si>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</si>
  <si>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</si>
  <si>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</si>
  <si>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</si>
  <si>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</si>
  <si>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</si>
  <si>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</si>
  <si>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</si>
  <si>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</si>
  <si>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</si>
  <si>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</si>
  <si>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</si>
  <si>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</si>
  <si>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</si>
  <si>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</si>
  <si>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</si>
  <si>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</si>
  <si>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</si>
  <si>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</si>
  <si>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</si>
  <si>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</si>
  <si>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</si>
  <si>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</si>
  <si>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</si>
  <si>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</si>
  <si>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</si>
  <si>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</si>
  <si>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</si>
  <si>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</si>
  <si>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</si>
  <si>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</si>
  <si>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</si>
  <si>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</si>
  <si>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</si>
  <si>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</si>
  <si>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</si>
  <si>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</si>
  <si>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</si>
  <si>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</si>
  <si>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</si>
  <si>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</si>
  <si>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</si>
  <si>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</si>
  <si>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</si>
  <si>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</si>
  <si>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</si>
  <si>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</si>
  <si>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</si>
  <si>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</si>
  <si>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</si>
  <si>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</si>
  <si>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</si>
  <si>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</si>
  <si>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</si>
  <si>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</si>
  <si>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</si>
  <si>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</si>
  <si>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坂町</t>
  </si>
  <si>
    <t>法非適用</t>
  </si>
  <si>
    <t>下水道事業</t>
  </si>
  <si>
    <t>公共下水道</t>
  </si>
  <si>
    <t>Cc2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</si>
  <si>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</si>
  <si>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</si>
  <si>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</si>
  <si>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</si>
  <si>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</si>
  <si>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</si>
  <si>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</si>
  <si>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町全域の面整備を集中的に実施したことにより、平成16年度までに一部を除き面的整備は完了しています。これにより、平成27年度末の水洗化率（⑧）は97.85%となっています。
　収益的収支比率（①）は、100%を上回ることが望ましいとされている中、70%台を推移し、平成27年度には80％を超えました。比較的短期間に集中して設備投資を行ってきたことから、今後は地方債償還金の減少とともに改善される見込みです。
　企業債残高対事業規模比率（④）は類似団体と比較して同程度で推移しており、改善傾向にあります。経費回収率（⑤）についても、汚水処理費のうち資本費が減少傾向であるため、100％近くまで上昇しています。
　汚水処理原価（⑥）については、平成19～21年度に補償金免除繰上償還の実施したことや、平成15年度に下水道課を廃止し、建設部都市計画課に編入以降、最少人員（2名）で職務を行うこと等により維持管理費の抑制を図っており、改善傾向にあります。平成27年度は汚水処理費が前年度より減額となり、類似団体平均を下回り、減少傾向に転じています。
</t>
    <phoneticPr fontId="4"/>
  </si>
  <si>
    <t>　昭和62年に供用開始した浜宮ポンプ場については、附帯設備等を中心に、平成22年度に長寿命化計画を策定し、平成25年度に長寿命化工事を終えています。
　また、公共下水道の供用開始から25年が経過しており、汚水管渠については、先行して整備した地区から、平成28年度に長寿命化計画を策定し、老朽化対策を講じる予定です。</t>
    <phoneticPr fontId="4"/>
  </si>
  <si>
    <t>　収入面においては、今後節水意識の高揚や企業のコスト削減により有収水量及び使用料の緩やかな減少が見込まれます。そのため、使用料収入の大幅な増加は見込めませんので、類似団体や近隣団体の経費回収率等を鑑みながら、使用料改定による営業収益確保の取り組みが必要と考えます。5年ごとの料金改定を継続的に行い、現状を維持できる見通しとしています。
　支出面においては、今後、認可区域拡大の計画もないことから、当面は適切な維持管理を行い、企業債償還が主なものとなる見込みです。
　なお、平成28年度中に今回策定した経営分析比較表にて把握した現状・課題を踏まえ、経営戦略を策定します。</t>
    <rPh sb="236" eb="238">
      <t>ヘイセイ</t>
    </rPh>
    <rPh sb="240" eb="241">
      <t>ネン</t>
    </rPh>
    <rPh sb="241" eb="242">
      <t>ド</t>
    </rPh>
    <rPh sb="242" eb="243">
      <t>チュウ</t>
    </rPh>
    <rPh sb="244" eb="246">
      <t>コンカイ</t>
    </rPh>
    <rPh sb="246" eb="248">
      <t>サクテイ</t>
    </rPh>
    <rPh sb="250" eb="252">
      <t>ケイエイ</t>
    </rPh>
    <rPh sb="252" eb="254">
      <t>ブンセキ</t>
    </rPh>
    <rPh sb="254" eb="256">
      <t>ヒカク</t>
    </rPh>
    <rPh sb="256" eb="257">
      <t>ヒョウ</t>
    </rPh>
    <rPh sb="259" eb="261">
      <t>ハアク</t>
    </rPh>
    <rPh sb="263" eb="265">
      <t>ゲンジョウ</t>
    </rPh>
    <rPh sb="266" eb="268">
      <t>カダイ</t>
    </rPh>
    <rPh sb="269" eb="270">
      <t>フ</t>
    </rPh>
    <rPh sb="273" eb="275">
      <t>ケイエイ</t>
    </rPh>
    <rPh sb="275" eb="277">
      <t>センリャク</t>
    </rPh>
    <rPh sb="278" eb="280">
      <t>サクテイ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</si>
</sst>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879744"/>
        <c:axId val="99623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0.01</c:v>
                </c:pt>
                <c:pt idx="1">
                  <c:v>0.1</c:v>
                </c:pt>
                <c:pt idx="2">
                  <c:v>7.0000000000000007E-2</c:v>
                </c:pt>
                <c:pt idx="3">
                  <c:v>0.04</c:v>
                </c:pt>
                <c:pt idx="4">
                  <c:v>0.11</c:v>
                </c:pt>
              </c:numCache>
            </c:numRef>
          </c:val>
          <c:smooth val="0"/>
        </c:ser>
        <c:dLbls>
          <c:showLegendKey val="0"/>
          <c:showVal val="0"/>
          <c:showCatName val="0"/>
          <c:showSerName val="0"/>
          <c:showPercent val="0"/>
          <c:showBubbleSize val="0"/>
        </c:dLbls>
        <c:marker val="1"/>
        <c:smooth val="0"/>
        <c:axId val="98879744"/>
        <c:axId val="99623296"/>
      </c:lineChart>
      <c:dateAx>
        <c:axId val="98879744"/>
        <c:scaling>
          <c:orientation val="minMax"/>
        </c:scaling>
        <c:delete val="1"/>
        <c:axPos val="b"/>
        <c:numFmt formatCode="ge" sourceLinked="1"/>
        <c:majorTickMark val="none"/>
        <c:minorTickMark val="none"/>
        <c:tickLblPos val="none"/>
        <c:crossAx val="99623296"/>
        <c:crosses val="autoZero"/>
        <c:auto val="1"/>
        <c:lblOffset val="100"/>
        <c:baseTimeUnit val="years"/>
      </c:dateAx>
      <c:valAx>
        <c:axId val="9962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79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74.239999999999995</c:v>
                </c:pt>
                <c:pt idx="1">
                  <c:v>79.66</c:v>
                </c:pt>
                <c:pt idx="2">
                  <c:v>76.709999999999994</c:v>
                </c:pt>
                <c:pt idx="3">
                  <c:v>76.45</c:v>
                </c:pt>
                <c:pt idx="4">
                  <c:v>81.239999999999995</c:v>
                </c:pt>
              </c:numCache>
            </c:numRef>
          </c:val>
        </c:ser>
        <c:dLbls>
          <c:showLegendKey val="0"/>
          <c:showVal val="0"/>
          <c:showCatName val="0"/>
          <c:showSerName val="0"/>
          <c:showPercent val="0"/>
          <c:showBubbleSize val="0"/>
        </c:dLbls>
        <c:gapWidth val="150"/>
        <c:axId val="99653504"/>
        <c:axId val="99667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653504"/>
        <c:axId val="99667968"/>
      </c:lineChart>
      <c:dateAx>
        <c:axId val="99653504"/>
        <c:scaling>
          <c:orientation val="minMax"/>
        </c:scaling>
        <c:delete val="1"/>
        <c:axPos val="b"/>
        <c:numFmt formatCode="ge" sourceLinked="1"/>
        <c:majorTickMark val="none"/>
        <c:minorTickMark val="none"/>
        <c:tickLblPos val="none"/>
        <c:crossAx val="99667968"/>
        <c:crosses val="autoZero"/>
        <c:auto val="1"/>
        <c:lblOffset val="100"/>
        <c:baseTimeUnit val="years"/>
      </c:dateAx>
      <c:valAx>
        <c:axId val="9966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65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42656"/>
        <c:axId val="100744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42656"/>
        <c:axId val="100744576"/>
      </c:lineChart>
      <c:dateAx>
        <c:axId val="100742656"/>
        <c:scaling>
          <c:orientation val="minMax"/>
        </c:scaling>
        <c:delete val="1"/>
        <c:axPos val="b"/>
        <c:numFmt formatCode="ge" sourceLinked="1"/>
        <c:majorTickMark val="none"/>
        <c:minorTickMark val="none"/>
        <c:tickLblPos val="none"/>
        <c:crossAx val="100744576"/>
        <c:crosses val="autoZero"/>
        <c:auto val="1"/>
        <c:lblOffset val="100"/>
        <c:baseTimeUnit val="years"/>
      </c:dateAx>
      <c:valAx>
        <c:axId val="100744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4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87328"/>
        <c:axId val="10078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87328"/>
        <c:axId val="100789248"/>
      </c:lineChart>
      <c:dateAx>
        <c:axId val="100787328"/>
        <c:scaling>
          <c:orientation val="minMax"/>
        </c:scaling>
        <c:delete val="1"/>
        <c:axPos val="b"/>
        <c:numFmt formatCode="ge" sourceLinked="1"/>
        <c:majorTickMark val="none"/>
        <c:minorTickMark val="none"/>
        <c:tickLblPos val="none"/>
        <c:crossAx val="100789248"/>
        <c:crosses val="autoZero"/>
        <c:auto val="1"/>
        <c:lblOffset val="100"/>
        <c:baseTimeUnit val="years"/>
      </c:dateAx>
      <c:valAx>
        <c:axId val="10078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87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827136"/>
        <c:axId val="100829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827136"/>
        <c:axId val="100829056"/>
      </c:lineChart>
      <c:dateAx>
        <c:axId val="100827136"/>
        <c:scaling>
          <c:orientation val="minMax"/>
        </c:scaling>
        <c:delete val="1"/>
        <c:axPos val="b"/>
        <c:numFmt formatCode="ge" sourceLinked="1"/>
        <c:majorTickMark val="none"/>
        <c:minorTickMark val="none"/>
        <c:tickLblPos val="none"/>
        <c:crossAx val="100829056"/>
        <c:crosses val="autoZero"/>
        <c:auto val="1"/>
        <c:lblOffset val="100"/>
        <c:baseTimeUnit val="years"/>
      </c:dateAx>
      <c:valAx>
        <c:axId val="100829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2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861824"/>
        <c:axId val="100876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861824"/>
        <c:axId val="100876288"/>
      </c:lineChart>
      <c:dateAx>
        <c:axId val="100861824"/>
        <c:scaling>
          <c:orientation val="minMax"/>
        </c:scaling>
        <c:delete val="1"/>
        <c:axPos val="b"/>
        <c:numFmt formatCode="ge" sourceLinked="1"/>
        <c:majorTickMark val="none"/>
        <c:minorTickMark val="none"/>
        <c:tickLblPos val="none"/>
        <c:crossAx val="100876288"/>
        <c:crosses val="autoZero"/>
        <c:auto val="1"/>
        <c:lblOffset val="100"/>
        <c:baseTimeUnit val="years"/>
      </c:dateAx>
      <c:valAx>
        <c:axId val="100876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6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1343.04</c:v>
                </c:pt>
                <c:pt idx="1">
                  <c:v>1246.4100000000001</c:v>
                </c:pt>
                <c:pt idx="2">
                  <c:v>1233.8399999999999</c:v>
                </c:pt>
                <c:pt idx="3">
                  <c:v>1144.52</c:v>
                </c:pt>
                <c:pt idx="4">
                  <c:v>1016.17</c:v>
                </c:pt>
              </c:numCache>
            </c:numRef>
          </c:val>
        </c:ser>
        <c:dLbls>
          <c:showLegendKey val="0"/>
          <c:showVal val="0"/>
          <c:showCatName val="0"/>
          <c:showSerName val="0"/>
          <c:showPercent val="0"/>
          <c:showBubbleSize val="0"/>
        </c:dLbls>
        <c:gapWidth val="150"/>
        <c:axId val="100906496"/>
        <c:axId val="100908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1334.01</c:v>
                </c:pt>
                <c:pt idx="1">
                  <c:v>1273.52</c:v>
                </c:pt>
                <c:pt idx="2">
                  <c:v>1209.95</c:v>
                </c:pt>
                <c:pt idx="3">
                  <c:v>1136.5</c:v>
                </c:pt>
                <c:pt idx="4">
                  <c:v>1118.56</c:v>
                </c:pt>
              </c:numCache>
            </c:numRef>
          </c:val>
          <c:smooth val="0"/>
        </c:ser>
        <c:dLbls>
          <c:showLegendKey val="0"/>
          <c:showVal val="0"/>
          <c:showCatName val="0"/>
          <c:showSerName val="0"/>
          <c:showPercent val="0"/>
          <c:showBubbleSize val="0"/>
        </c:dLbls>
        <c:marker val="1"/>
        <c:smooth val="0"/>
        <c:axId val="100906496"/>
        <c:axId val="100908416"/>
      </c:lineChart>
      <c:dateAx>
        <c:axId val="100906496"/>
        <c:scaling>
          <c:orientation val="minMax"/>
        </c:scaling>
        <c:delete val="1"/>
        <c:axPos val="b"/>
        <c:numFmt formatCode="ge" sourceLinked="1"/>
        <c:majorTickMark val="none"/>
        <c:minorTickMark val="none"/>
        <c:tickLblPos val="none"/>
        <c:crossAx val="100908416"/>
        <c:crosses val="autoZero"/>
        <c:auto val="1"/>
        <c:lblOffset val="100"/>
        <c:baseTimeUnit val="years"/>
      </c:dateAx>
      <c:valAx>
        <c:axId val="100908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06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86.25</c:v>
                </c:pt>
                <c:pt idx="1">
                  <c:v>87.33</c:v>
                </c:pt>
                <c:pt idx="2">
                  <c:v>84.14</c:v>
                </c:pt>
                <c:pt idx="3">
                  <c:v>86.23</c:v>
                </c:pt>
                <c:pt idx="4">
                  <c:v>99.19</c:v>
                </c:pt>
              </c:numCache>
            </c:numRef>
          </c:val>
        </c:ser>
        <c:dLbls>
          <c:showLegendKey val="0"/>
          <c:showVal val="0"/>
          <c:showCatName val="0"/>
          <c:showSerName val="0"/>
          <c:showPercent val="0"/>
          <c:showBubbleSize val="0"/>
        </c:dLbls>
        <c:gapWidth val="150"/>
        <c:axId val="100950784"/>
        <c:axId val="100952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67.14</c:v>
                </c:pt>
                <c:pt idx="1">
                  <c:v>67.849999999999994</c:v>
                </c:pt>
                <c:pt idx="2">
                  <c:v>69.48</c:v>
                </c:pt>
                <c:pt idx="3">
                  <c:v>71.650000000000006</c:v>
                </c:pt>
                <c:pt idx="4">
                  <c:v>72.33</c:v>
                </c:pt>
              </c:numCache>
            </c:numRef>
          </c:val>
          <c:smooth val="0"/>
        </c:ser>
        <c:dLbls>
          <c:showLegendKey val="0"/>
          <c:showVal val="0"/>
          <c:showCatName val="0"/>
          <c:showSerName val="0"/>
          <c:showPercent val="0"/>
          <c:showBubbleSize val="0"/>
        </c:dLbls>
        <c:marker val="1"/>
        <c:smooth val="0"/>
        <c:axId val="100950784"/>
        <c:axId val="100952704"/>
      </c:lineChart>
      <c:dateAx>
        <c:axId val="100950784"/>
        <c:scaling>
          <c:orientation val="minMax"/>
        </c:scaling>
        <c:delete val="1"/>
        <c:axPos val="b"/>
        <c:numFmt formatCode="ge" sourceLinked="1"/>
        <c:majorTickMark val="none"/>
        <c:minorTickMark val="none"/>
        <c:tickLblPos val="none"/>
        <c:crossAx val="100952704"/>
        <c:crosses val="autoZero"/>
        <c:auto val="1"/>
        <c:lblOffset val="100"/>
        <c:baseTimeUnit val="years"/>
      </c:dateAx>
      <c:valAx>
        <c:axId val="100952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50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222.96</c:v>
                </c:pt>
                <c:pt idx="1">
                  <c:v>225.17</c:v>
                </c:pt>
                <c:pt idx="2">
                  <c:v>231.39</c:v>
                </c:pt>
                <c:pt idx="3">
                  <c:v>226.98</c:v>
                </c:pt>
                <c:pt idx="4">
                  <c:v>199.83</c:v>
                </c:pt>
              </c:numCache>
            </c:numRef>
          </c:val>
        </c:ser>
        <c:dLbls>
          <c:showLegendKey val="0"/>
          <c:showVal val="0"/>
          <c:showCatName val="0"/>
          <c:showSerName val="0"/>
          <c:showPercent val="0"/>
          <c:showBubbleSize val="0"/>
        </c:dLbls>
        <c:gapWidth val="150"/>
        <c:axId val="100978688"/>
        <c:axId val="100980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224.83</c:v>
                </c:pt>
                <c:pt idx="1">
                  <c:v>224.94</c:v>
                </c:pt>
                <c:pt idx="2">
                  <c:v>220.67</c:v>
                </c:pt>
                <c:pt idx="3">
                  <c:v>217.82</c:v>
                </c:pt>
                <c:pt idx="4">
                  <c:v>215.28</c:v>
                </c:pt>
              </c:numCache>
            </c:numRef>
          </c:val>
          <c:smooth val="0"/>
        </c:ser>
        <c:dLbls>
          <c:showLegendKey val="0"/>
          <c:showVal val="0"/>
          <c:showCatName val="0"/>
          <c:showSerName val="0"/>
          <c:showPercent val="0"/>
          <c:showBubbleSize val="0"/>
        </c:dLbls>
        <c:marker val="1"/>
        <c:smooth val="0"/>
        <c:axId val="100978688"/>
        <c:axId val="100980608"/>
      </c:lineChart>
      <c:dateAx>
        <c:axId val="100978688"/>
        <c:scaling>
          <c:orientation val="minMax"/>
        </c:scaling>
        <c:delete val="1"/>
        <c:axPos val="b"/>
        <c:numFmt formatCode="ge" sourceLinked="1"/>
        <c:majorTickMark val="none"/>
        <c:minorTickMark val="none"/>
        <c:tickLblPos val="none"/>
        <c:crossAx val="100980608"/>
        <c:crosses val="autoZero"/>
        <c:auto val="1"/>
        <c:lblOffset val="100"/>
        <c:baseTimeUnit val="years"/>
      </c:dateAx>
      <c:valAx>
        <c:axId val="100980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7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125504"/>
        <c:axId val="10114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53.79</c:v>
                </c:pt>
                <c:pt idx="1">
                  <c:v>55.41</c:v>
                </c:pt>
                <c:pt idx="2">
                  <c:v>55.81</c:v>
                </c:pt>
                <c:pt idx="3">
                  <c:v>54.44</c:v>
                </c:pt>
                <c:pt idx="4">
                  <c:v>54.67</c:v>
                </c:pt>
              </c:numCache>
            </c:numRef>
          </c:val>
          <c:smooth val="0"/>
        </c:ser>
        <c:dLbls>
          <c:showLegendKey val="0"/>
          <c:showVal val="0"/>
          <c:showCatName val="0"/>
          <c:showSerName val="0"/>
          <c:showPercent val="0"/>
          <c:showBubbleSize val="0"/>
        </c:dLbls>
        <c:marker val="1"/>
        <c:smooth val="0"/>
        <c:axId val="101125504"/>
        <c:axId val="101148160"/>
      </c:lineChart>
      <c:dateAx>
        <c:axId val="101125504"/>
        <c:scaling>
          <c:orientation val="minMax"/>
        </c:scaling>
        <c:delete val="1"/>
        <c:axPos val="b"/>
        <c:numFmt formatCode="ge" sourceLinked="1"/>
        <c:majorTickMark val="none"/>
        <c:minorTickMark val="none"/>
        <c:tickLblPos val="none"/>
        <c:crossAx val="101148160"/>
        <c:crosses val="autoZero"/>
        <c:auto val="1"/>
        <c:lblOffset val="100"/>
        <c:baseTimeUnit val="years"/>
      </c:dateAx>
      <c:valAx>
        <c:axId val="10114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25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96.54</c:v>
                </c:pt>
                <c:pt idx="1">
                  <c:v>96.8</c:v>
                </c:pt>
                <c:pt idx="2">
                  <c:v>97.57</c:v>
                </c:pt>
                <c:pt idx="3">
                  <c:v>97.56</c:v>
                </c:pt>
                <c:pt idx="4">
                  <c:v>97.85</c:v>
                </c:pt>
              </c:numCache>
            </c:numRef>
          </c:val>
        </c:ser>
        <c:dLbls>
          <c:showLegendKey val="0"/>
          <c:showVal val="0"/>
          <c:showCatName val="0"/>
          <c:showSerName val="0"/>
          <c:showPercent val="0"/>
          <c:showBubbleSize val="0"/>
        </c:dLbls>
        <c:gapWidth val="150"/>
        <c:axId val="101170176"/>
        <c:axId val="102241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83.76</c:v>
                </c:pt>
                <c:pt idx="1">
                  <c:v>84.12</c:v>
                </c:pt>
                <c:pt idx="2">
                  <c:v>84.41</c:v>
                </c:pt>
                <c:pt idx="3">
                  <c:v>84.2</c:v>
                </c:pt>
                <c:pt idx="4">
                  <c:v>83.8</c:v>
                </c:pt>
              </c:numCache>
            </c:numRef>
          </c:val>
          <c:smooth val="0"/>
        </c:ser>
        <c:dLbls>
          <c:showLegendKey val="0"/>
          <c:showVal val="0"/>
          <c:showCatName val="0"/>
          <c:showSerName val="0"/>
          <c:showPercent val="0"/>
          <c:showBubbleSize val="0"/>
        </c:dLbls>
        <c:marker val="1"/>
        <c:smooth val="0"/>
        <c:axId val="101170176"/>
        <c:axId val="102241408"/>
      </c:lineChart>
      <c:dateAx>
        <c:axId val="101170176"/>
        <c:scaling>
          <c:orientation val="minMax"/>
        </c:scaling>
        <c:delete val="1"/>
        <c:axPos val="b"/>
        <c:numFmt formatCode="ge" sourceLinked="1"/>
        <c:majorTickMark val="none"/>
        <c:minorTickMark val="none"/>
        <c:tickLblPos val="none"/>
        <c:crossAx val="102241408"/>
        <c:crosses val="autoZero"/>
        <c:auto val="1"/>
        <c:lblOffset val="100"/>
        <c:baseTimeUnit val="years"/>
      </c:dateAx>
      <c:valAx>
        <c:axId val="102241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70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坂町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Cc2</v>
      </c>
      <c r="X8" s="70"/>
      <c r="Y8" s="70"/>
      <c r="Z8" s="70"/>
      <c r="AA8" s="70"/>
      <c r="AB8" s="70"/>
      <c r="AC8" s="70"/>
      <c r="AD8" s="3"/>
      <c r="AE8" s="3"/>
      <c r="AF8" s="3"/>
      <c r="AG8" s="3"/>
      <c r="AH8" s="3"/>
      <c r="AI8" s="3"/>
      <c r="AJ8" s="3"/>
      <c r="AK8" s="3"/>
      <c r="AL8" s="64">
        <f>データ!R6</f>
        <v>13099</v>
      </c>
      <c r="AM8" s="64"/>
      <c r="AN8" s="64"/>
      <c r="AO8" s="64"/>
      <c r="AP8" s="64"/>
      <c r="AQ8" s="64"/>
      <c r="AR8" s="64"/>
      <c r="AS8" s="64"/>
      <c r="AT8" s="63">
        <f>データ!S6</f>
        <v>15.69</v>
      </c>
      <c r="AU8" s="63"/>
      <c r="AV8" s="63"/>
      <c r="AW8" s="63"/>
      <c r="AX8" s="63"/>
      <c r="AY8" s="63"/>
      <c r="AZ8" s="63"/>
      <c r="BA8" s="63"/>
      <c r="BB8" s="63">
        <f>データ!T6</f>
        <v>834.86</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98.71</v>
      </c>
      <c r="Q10" s="63"/>
      <c r="R10" s="63"/>
      <c r="S10" s="63"/>
      <c r="T10" s="63"/>
      <c r="U10" s="63"/>
      <c r="V10" s="63"/>
      <c r="W10" s="63">
        <f>データ!P6</f>
        <v>97.22</v>
      </c>
      <c r="X10" s="63"/>
      <c r="Y10" s="63"/>
      <c r="Z10" s="63"/>
      <c r="AA10" s="63"/>
      <c r="AB10" s="63"/>
      <c r="AC10" s="63"/>
      <c r="AD10" s="64">
        <f>データ!Q6</f>
        <v>2246</v>
      </c>
      <c r="AE10" s="64"/>
      <c r="AF10" s="64"/>
      <c r="AG10" s="64"/>
      <c r="AH10" s="64"/>
      <c r="AI10" s="64"/>
      <c r="AJ10" s="64"/>
      <c r="AK10" s="2"/>
      <c r="AL10" s="64">
        <f>データ!U6</f>
        <v>12881</v>
      </c>
      <c r="AM10" s="64"/>
      <c r="AN10" s="64"/>
      <c r="AO10" s="64"/>
      <c r="AP10" s="64"/>
      <c r="AQ10" s="64"/>
      <c r="AR10" s="64"/>
      <c r="AS10" s="64"/>
      <c r="AT10" s="63">
        <f>データ!V6</f>
        <v>3.85</v>
      </c>
      <c r="AU10" s="63"/>
      <c r="AV10" s="63"/>
      <c r="AW10" s="63"/>
      <c r="AX10" s="63"/>
      <c r="AY10" s="63"/>
      <c r="AZ10" s="63"/>
      <c r="BA10" s="63"/>
      <c r="BB10" s="63">
        <f>データ!W6</f>
        <v>3345.71</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343099</v>
      </c>
      <c r="D6" s="31">
        <f t="shared" si="3"/>
        <v>47</v>
      </c>
      <c r="E6" s="31">
        <f t="shared" si="3"/>
        <v>17</v>
      </c>
      <c r="F6" s="31">
        <f t="shared" si="3"/>
        <v>1</v>
      </c>
      <c r="G6" s="31">
        <f t="shared" si="3"/>
        <v>0</v>
      </c>
      <c r="H6" s="31" t="str">
        <f t="shared" si="3"/>
        <v>広島県　坂町</v>
      </c>
      <c r="I6" s="31" t="str">
        <f t="shared" si="3"/>
        <v>法非適用</v>
      </c>
      <c r="J6" s="31" t="str">
        <f t="shared" si="3"/>
        <v>下水道事業</v>
      </c>
      <c r="K6" s="31" t="str">
        <f t="shared" si="3"/>
        <v>公共下水道</v>
      </c>
      <c r="L6" s="31" t="str">
        <f t="shared" si="3"/>
        <v>Cc2</v>
      </c>
      <c r="M6" s="32" t="str">
        <f t="shared" si="3"/>
        <v>-</v>
      </c>
      <c r="N6" s="32" t="str">
        <f t="shared" si="3"/>
        <v>該当数値なし</v>
      </c>
      <c r="O6" s="32">
        <f t="shared" si="3"/>
        <v>98.71</v>
      </c>
      <c r="P6" s="32">
        <f t="shared" si="3"/>
        <v>97.22</v>
      </c>
      <c r="Q6" s="32">
        <f t="shared" si="3"/>
        <v>2246</v>
      </c>
      <c r="R6" s="32">
        <f t="shared" si="3"/>
        <v>13099</v>
      </c>
      <c r="S6" s="32">
        <f t="shared" si="3"/>
        <v>15.69</v>
      </c>
      <c r="T6" s="32">
        <f t="shared" si="3"/>
        <v>834.86</v>
      </c>
      <c r="U6" s="32">
        <f t="shared" si="3"/>
        <v>12881</v>
      </c>
      <c r="V6" s="32">
        <f t="shared" si="3"/>
        <v>3.85</v>
      </c>
      <c r="W6" s="32">
        <f t="shared" si="3"/>
        <v>3345.71</v>
      </c>
      <c r="X6" s="33">
        <f>IF(X7="",NA(),X7)</f>
        <v>74.239999999999995</v>
      </c>
      <c r="Y6" s="33">
        <f t="shared" ref="Y6:AG6" si="4">IF(Y7="",NA(),Y7)</f>
        <v>79.66</v>
      </c>
      <c r="Z6" s="33">
        <f t="shared" si="4"/>
        <v>76.709999999999994</v>
      </c>
      <c r="AA6" s="33">
        <f t="shared" si="4"/>
        <v>76.45</v>
      </c>
      <c r="AB6" s="33">
        <f t="shared" si="4"/>
        <v>81.239999999999995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1343.04</v>
      </c>
      <c r="BF6" s="33">
        <f t="shared" ref="BF6:BN6" si="7">IF(BF7="",NA(),BF7)</f>
        <v>1246.4100000000001</v>
      </c>
      <c r="BG6" s="33">
        <f t="shared" si="7"/>
        <v>1233.8399999999999</v>
      </c>
      <c r="BH6" s="33">
        <f t="shared" si="7"/>
        <v>1144.52</v>
      </c>
      <c r="BI6" s="33">
        <f t="shared" si="7"/>
        <v>1016.17</v>
      </c>
      <c r="BJ6" s="33">
        <f t="shared" si="7"/>
        <v>1334.01</v>
      </c>
      <c r="BK6" s="33">
        <f t="shared" si="7"/>
        <v>1273.52</v>
      </c>
      <c r="BL6" s="33">
        <f t="shared" si="7"/>
        <v>1209.95</v>
      </c>
      <c r="BM6" s="33">
        <f t="shared" si="7"/>
        <v>1136.5</v>
      </c>
      <c r="BN6" s="33">
        <f t="shared" si="7"/>
        <v>1118.56</v>
      </c>
      <c r="BO6" s="32" t="str">
        <f>IF(BO7="","",IF(BO7="-","【-】","【"&amp;SUBSTITUTE(TEXT(BO7,"#,##0.00"),"-","△")&amp;"】"))</f>
        <v>【763.62】</v>
      </c>
      <c r="BP6" s="33">
        <f>IF(BP7="",NA(),BP7)</f>
        <v>86.25</v>
      </c>
      <c r="BQ6" s="33">
        <f t="shared" ref="BQ6:BY6" si="8">IF(BQ7="",NA(),BQ7)</f>
        <v>87.33</v>
      </c>
      <c r="BR6" s="33">
        <f t="shared" si="8"/>
        <v>84.14</v>
      </c>
      <c r="BS6" s="33">
        <f t="shared" si="8"/>
        <v>86.23</v>
      </c>
      <c r="BT6" s="33">
        <f t="shared" si="8"/>
        <v>99.19</v>
      </c>
      <c r="BU6" s="33">
        <f t="shared" si="8"/>
        <v>67.14</v>
      </c>
      <c r="BV6" s="33">
        <f t="shared" si="8"/>
        <v>67.849999999999994</v>
      </c>
      <c r="BW6" s="33">
        <f t="shared" si="8"/>
        <v>69.48</v>
      </c>
      <c r="BX6" s="33">
        <f t="shared" si="8"/>
        <v>71.650000000000006</v>
      </c>
      <c r="BY6" s="33">
        <f t="shared" si="8"/>
        <v>72.33</v>
      </c>
      <c r="BZ6" s="32" t="str">
        <f>IF(BZ7="","",IF(BZ7="-","【-】","【"&amp;SUBSTITUTE(TEXT(BZ7,"#,##0.00"),"-","△")&amp;"】"))</f>
        <v>【98.53】</v>
      </c>
      <c r="CA6" s="33">
        <f>IF(CA7="",NA(),CA7)</f>
        <v>222.96</v>
      </c>
      <c r="CB6" s="33">
        <f t="shared" ref="CB6:CJ6" si="9">IF(CB7="",NA(),CB7)</f>
        <v>225.17</v>
      </c>
      <c r="CC6" s="33">
        <f t="shared" si="9"/>
        <v>231.39</v>
      </c>
      <c r="CD6" s="33">
        <f t="shared" si="9"/>
        <v>226.98</v>
      </c>
      <c r="CE6" s="33">
        <f t="shared" si="9"/>
        <v>199.83</v>
      </c>
      <c r="CF6" s="33">
        <f t="shared" si="9"/>
        <v>224.83</v>
      </c>
      <c r="CG6" s="33">
        <f t="shared" si="9"/>
        <v>224.94</v>
      </c>
      <c r="CH6" s="33">
        <f t="shared" si="9"/>
        <v>220.67</v>
      </c>
      <c r="CI6" s="33">
        <f t="shared" si="9"/>
        <v>217.82</v>
      </c>
      <c r="CJ6" s="33">
        <f t="shared" si="9"/>
        <v>215.28</v>
      </c>
      <c r="CK6" s="32" t="str">
        <f>IF(CK7="","",IF(CK7="-","【-】","【"&amp;SUBSTITUTE(TEXT(CK7,"#,##0.00"),"-","△")&amp;"】"))</f>
        <v>【139.70】</v>
      </c>
      <c r="CL6" s="33" t="str">
        <f>IF(CL7="",NA(),CL7)</f>
        <v>-</v>
      </c>
      <c r="CM6" s="33" t="str">
        <f t="shared" ref="CM6:CU6" si="10">IF(CM7="",NA(),CM7)</f>
        <v>-</v>
      </c>
      <c r="CN6" s="33" t="str">
        <f t="shared" si="10"/>
        <v>-</v>
      </c>
      <c r="CO6" s="33" t="str">
        <f t="shared" si="10"/>
        <v>-</v>
      </c>
      <c r="CP6" s="33" t="str">
        <f t="shared" si="10"/>
        <v>-</v>
      </c>
      <c r="CQ6" s="33">
        <f t="shared" si="10"/>
        <v>53.79</v>
      </c>
      <c r="CR6" s="33">
        <f t="shared" si="10"/>
        <v>55.41</v>
      </c>
      <c r="CS6" s="33">
        <f t="shared" si="10"/>
        <v>55.81</v>
      </c>
      <c r="CT6" s="33">
        <f t="shared" si="10"/>
        <v>54.44</v>
      </c>
      <c r="CU6" s="33">
        <f t="shared" si="10"/>
        <v>54.67</v>
      </c>
      <c r="CV6" s="32" t="str">
        <f>IF(CV7="","",IF(CV7="-","【-】","【"&amp;SUBSTITUTE(TEXT(CV7,"#,##0.00"),"-","△")&amp;"】"))</f>
        <v>【60.01】</v>
      </c>
      <c r="CW6" s="33">
        <f>IF(CW7="",NA(),CW7)</f>
        <v>96.54</v>
      </c>
      <c r="CX6" s="33">
        <f t="shared" ref="CX6:DF6" si="11">IF(CX7="",NA(),CX7)</f>
        <v>96.8</v>
      </c>
      <c r="CY6" s="33">
        <f t="shared" si="11"/>
        <v>97.57</v>
      </c>
      <c r="CZ6" s="33">
        <f t="shared" si="11"/>
        <v>97.56</v>
      </c>
      <c r="DA6" s="33">
        <f t="shared" si="11"/>
        <v>97.85</v>
      </c>
      <c r="DB6" s="33">
        <f t="shared" si="11"/>
        <v>83.76</v>
      </c>
      <c r="DC6" s="33">
        <f t="shared" si="11"/>
        <v>84.12</v>
      </c>
      <c r="DD6" s="33">
        <f t="shared" si="11"/>
        <v>84.41</v>
      </c>
      <c r="DE6" s="33">
        <f t="shared" si="11"/>
        <v>84.2</v>
      </c>
      <c r="DF6" s="33">
        <f t="shared" si="11"/>
        <v>83.8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0.01</v>
      </c>
      <c r="EJ6" s="33">
        <f t="shared" si="14"/>
        <v>0.1</v>
      </c>
      <c r="EK6" s="33">
        <f t="shared" si="14"/>
        <v>7.0000000000000007E-2</v>
      </c>
      <c r="EL6" s="33">
        <f t="shared" si="14"/>
        <v>0.04</v>
      </c>
      <c r="EM6" s="33">
        <f t="shared" si="14"/>
        <v>0.11</v>
      </c>
      <c r="EN6" s="32" t="str">
        <f>IF(EN7="","",IF(EN7="-","【-】","【"&amp;SUBSTITUTE(TEXT(EN7,"#,##0.00"),"-","△")&amp;"】"))</f>
        <v>【0.23】</v>
      </c>
    </row>
    <row r="7" spans="1:144" s="34" customFormat="1">
      <c r="A7" s="26"/>
      <c r="B7" s="35">
        <v>2015</v>
      </c>
      <c r="C7" s="35">
        <v>343099</v>
      </c>
      <c r="D7" s="35">
        <v>47</v>
      </c>
      <c r="E7" s="35">
        <v>17</v>
      </c>
      <c r="F7" s="35">
        <v>1</v>
      </c>
      <c r="G7" s="35">
        <v>0</v>
      </c>
      <c r="H7" s="35" t="s">
        <v>96</v>
      </c>
      <c r="I7" s="35" t="s">
        <v>97</v>
      </c>
      <c r="J7" s="35" t="s">
        <v>98</v>
      </c>
      <c r="K7" s="35" t="s">
        <v>99</v>
      </c>
      <c r="L7" s="35" t="s">
        <v>100</v>
      </c>
      <c r="M7" s="36" t="s">
        <v>101</v>
      </c>
      <c r="N7" s="36" t="s">
        <v>102</v>
      </c>
      <c r="O7" s="36">
        <v>98.71</v>
      </c>
      <c r="P7" s="36">
        <v>97.22</v>
      </c>
      <c r="Q7" s="36">
        <v>2246</v>
      </c>
      <c r="R7" s="36">
        <v>13099</v>
      </c>
      <c r="S7" s="36">
        <v>15.69</v>
      </c>
      <c r="T7" s="36">
        <v>834.86</v>
      </c>
      <c r="U7" s="36">
        <v>12881</v>
      </c>
      <c r="V7" s="36">
        <v>3.85</v>
      </c>
      <c r="W7" s="36">
        <v>3345.71</v>
      </c>
      <c r="X7" s="36">
        <v>74.239999999999995</v>
      </c>
      <c r="Y7" s="36">
        <v>79.66</v>
      </c>
      <c r="Z7" s="36">
        <v>76.709999999999994</v>
      </c>
      <c r="AA7" s="36">
        <v>76.45</v>
      </c>
      <c r="AB7" s="36">
        <v>81.239999999999995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1343.04</v>
      </c>
      <c r="BF7" s="36">
        <v>1246.4100000000001</v>
      </c>
      <c r="BG7" s="36">
        <v>1233.8399999999999</v>
      </c>
      <c r="BH7" s="36">
        <v>1144.52</v>
      </c>
      <c r="BI7" s="36">
        <v>1016.17</v>
      </c>
      <c r="BJ7" s="36">
        <v>1334.01</v>
      </c>
      <c r="BK7" s="36">
        <v>1273.52</v>
      </c>
      <c r="BL7" s="36">
        <v>1209.95</v>
      </c>
      <c r="BM7" s="36">
        <v>1136.5</v>
      </c>
      <c r="BN7" s="36">
        <v>1118.56</v>
      </c>
      <c r="BO7" s="36">
        <v>763.62</v>
      </c>
      <c r="BP7" s="36">
        <v>86.25</v>
      </c>
      <c r="BQ7" s="36">
        <v>87.33</v>
      </c>
      <c r="BR7" s="36">
        <v>84.14</v>
      </c>
      <c r="BS7" s="36">
        <v>86.23</v>
      </c>
      <c r="BT7" s="36">
        <v>99.19</v>
      </c>
      <c r="BU7" s="36">
        <v>67.14</v>
      </c>
      <c r="BV7" s="36">
        <v>67.849999999999994</v>
      </c>
      <c r="BW7" s="36">
        <v>69.48</v>
      </c>
      <c r="BX7" s="36">
        <v>71.650000000000006</v>
      </c>
      <c r="BY7" s="36">
        <v>72.33</v>
      </c>
      <c r="BZ7" s="36">
        <v>98.53</v>
      </c>
      <c r="CA7" s="36">
        <v>222.96</v>
      </c>
      <c r="CB7" s="36">
        <v>225.17</v>
      </c>
      <c r="CC7" s="36">
        <v>231.39</v>
      </c>
      <c r="CD7" s="36">
        <v>226.98</v>
      </c>
      <c r="CE7" s="36">
        <v>199.83</v>
      </c>
      <c r="CF7" s="36">
        <v>224.83</v>
      </c>
      <c r="CG7" s="36">
        <v>224.94</v>
      </c>
      <c r="CH7" s="36">
        <v>220.67</v>
      </c>
      <c r="CI7" s="36">
        <v>217.82</v>
      </c>
      <c r="CJ7" s="36">
        <v>215.28</v>
      </c>
      <c r="CK7" s="36">
        <v>139.69999999999999</v>
      </c>
      <c r="CL7" s="36" t="s">
        <v>101</v>
      </c>
      <c r="CM7" s="36" t="s">
        <v>101</v>
      </c>
      <c r="CN7" s="36" t="s">
        <v>101</v>
      </c>
      <c r="CO7" s="36" t="s">
        <v>101</v>
      </c>
      <c r="CP7" s="36" t="s">
        <v>101</v>
      </c>
      <c r="CQ7" s="36">
        <v>53.79</v>
      </c>
      <c r="CR7" s="36">
        <v>55.41</v>
      </c>
      <c r="CS7" s="36">
        <v>55.81</v>
      </c>
      <c r="CT7" s="36">
        <v>54.44</v>
      </c>
      <c r="CU7" s="36">
        <v>54.67</v>
      </c>
      <c r="CV7" s="36">
        <v>60.01</v>
      </c>
      <c r="CW7" s="36">
        <v>96.54</v>
      </c>
      <c r="CX7" s="36">
        <v>96.8</v>
      </c>
      <c r="CY7" s="36">
        <v>97.57</v>
      </c>
      <c r="CZ7" s="36">
        <v>97.56</v>
      </c>
      <c r="DA7" s="36">
        <v>97.85</v>
      </c>
      <c r="DB7" s="36">
        <v>83.76</v>
      </c>
      <c r="DC7" s="36">
        <v>84.12</v>
      </c>
      <c r="DD7" s="36">
        <v>84.41</v>
      </c>
      <c r="DE7" s="36">
        <v>84.2</v>
      </c>
      <c r="DF7" s="36">
        <v>83.8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0.01</v>
      </c>
      <c r="EJ7" s="36">
        <v>0.1</v>
      </c>
      <c r="EK7" s="36">
        <v>7.0000000000000007E-2</v>
      </c>
      <c r="EL7" s="36">
        <v>0.04</v>
      </c>
      <c r="EM7" s="36">
        <v>0.11</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2017-02-22T01:30:08Z</cp:lastPrinted>
  <dcterms:created xsi:type="dcterms:W3CDTF">2017-02-08T02:53:54Z</dcterms:created>
  <dcterms:modified xsi:type="dcterms:W3CDTF">2017-02-22T01:30:17Z</dcterms:modified>
</cp:coreProperties>
</file>