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8649" lockStructure="1"/>
  <bookViews>
    <workbookView xWindow="240" yWindow="60" windowWidth="14940" windowHeight="7875"/>
  </bookViews>
  <sheets>
    <sheet name="法非適用_水道事業" sheetId="4" r:id="rId1"/>
    <sheet name="データ" sheetId="5" state="hidden" r:id="rId2"/>
  </sheets>
  <calcPr calcId="152511"/>
</workbook>
</file>

<file path=xl/calcChain.xml><?xml version="1.0" encoding="utf-8"?>
<calcChain xmlns="http://schemas.openxmlformats.org/spreadsheetml/2006/main">
  <c r="EM6" i="5" l="1"/>
  <c r="EL6" i="5"/>
  <c r="EK6" i="5"/>
  <c r="EJ6" i="5"/>
  <c r="EI6" i="5"/>
  <c r="EH6" i="5"/>
  <c r="EG6" i="5"/>
  <c r="EF6" i="5"/>
  <c r="EE6" i="5"/>
  <c r="ED6" i="5"/>
  <c r="EC6" i="5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BN6" i="5"/>
  <c r="BM6" i="5"/>
  <c r="BL6" i="5"/>
  <c r="BK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AY10" i="4" s="1"/>
  <c r="U6" i="5"/>
  <c r="AQ10" i="4" s="1"/>
  <c r="T6" i="5"/>
  <c r="S6" i="5"/>
  <c r="AY8" i="4" s="1"/>
  <c r="R6" i="5"/>
  <c r="AQ8" i="4" s="1"/>
  <c r="Q6" i="5"/>
  <c r="P6" i="5"/>
  <c r="O6" i="5"/>
  <c r="R10" i="4" s="1"/>
  <c r="N6" i="5"/>
  <c r="M6" i="5"/>
  <c r="B10" i="4" s="1"/>
  <c r="L6" i="5"/>
  <c r="K6" i="5"/>
  <c r="R8" i="4" s="1"/>
  <c r="J6" i="5"/>
  <c r="J8" i="4" s="1"/>
  <c r="I6" i="5"/>
  <c r="B8" i="4" s="1"/>
  <c r="H6" i="5"/>
  <c r="G6" i="5"/>
  <c r="F6" i="5"/>
  <c r="E6" i="5"/>
  <c r="D6" i="5"/>
  <c r="C6" i="5"/>
  <c r="B6" i="5"/>
  <c r="F10" i="5" s="1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AI10" i="4"/>
  <c r="Z10" i="4"/>
  <c r="J10" i="4"/>
  <c r="AI8" i="4"/>
  <c r="Z8" i="4"/>
  <c r="B6" i="4"/>
  <c r="C10" i="5" l="1"/>
  <c r="D10" i="5"/>
  <c r="E10" i="5"/>
  <c r="B10" i="5"/>
</calcChain>
</file>

<file path=xl/sharedStrings.xml><?xml version="1.0" encoding="utf-8"?>
<sst xmlns="http://schemas.openxmlformats.org/spreadsheetml/2006/main" count="218" uniqueCount="108">
  <si>
    <t>経営比較分析表</t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</si>
  <si>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</si>
  <si>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</si>
  <si>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</si>
  <si>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</si>
  <si>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</si>
  <si>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</si>
  <si>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</si>
  <si>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</si>
  <si>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</si>
  <si>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</si>
  <si>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</si>
  <si>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</si>
  <si>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</si>
  <si>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</si>
  <si>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</si>
  <si>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</si>
  <si>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</si>
  <si>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</si>
  <si>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</si>
  <si>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</si>
  <si>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平成27年度全国平均</t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</si>
  <si>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</si>
  <si>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</si>
  <si>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</si>
  <si>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「単年度の収支」</t>
    <phoneticPr fontId="4"/>
  </si>
  <si>
    <t>「累積欠損」</t>
    <rPh sb="1" eb="3">
      <t>ルイセキ</t>
    </rPh>
    <rPh sb="3" eb="5">
      <t>ケッソン</t>
    </rPh>
    <phoneticPr fontId="4"/>
  </si>
  <si>
    <t>「支払能力」</t>
    <phoneticPr fontId="4"/>
  </si>
  <si>
    <t>「債務残高」</t>
    <rPh sb="1" eb="3">
      <t>サイム</t>
    </rPh>
    <rPh sb="3" eb="5">
      <t>ザンダカ</t>
    </rPh>
    <phoneticPr fontId="4"/>
  </si>
  <si>
    <t>2. 老朽化の状況について</t>
    <phoneticPr fontId="4"/>
  </si>
  <si>
    <t>「料金水準の適切性」</t>
    <rPh sb="1" eb="3">
      <t>リョウキン</t>
    </rPh>
    <rPh sb="3" eb="5">
      <t>スイジュン</t>
    </rPh>
    <rPh sb="6" eb="8">
      <t>テキセツ</t>
    </rPh>
    <rPh sb="8" eb="9">
      <t>セイ</t>
    </rPh>
    <phoneticPr fontId="4"/>
  </si>
  <si>
    <t>「費用の効率性」</t>
    <rPh sb="1" eb="3">
      <t>ヒヨウ</t>
    </rPh>
    <rPh sb="4" eb="6">
      <t>コウリツ</t>
    </rPh>
    <rPh sb="6" eb="7">
      <t>セイ</t>
    </rPh>
    <phoneticPr fontId="4"/>
  </si>
  <si>
    <t>「施設の効率性」</t>
    <rPh sb="1" eb="3">
      <t>シセツ</t>
    </rPh>
    <rPh sb="4" eb="6">
      <t>コウリツ</t>
    </rPh>
    <rPh sb="6" eb="7">
      <t>セイ</t>
    </rPh>
    <phoneticPr fontId="4"/>
  </si>
  <si>
    <t>「供給した配水量の効率性」</t>
    <rPh sb="1" eb="3">
      <t>キョウキュウ</t>
    </rPh>
    <rPh sb="5" eb="7">
      <t>ハイスイ</t>
    </rPh>
    <rPh sb="7" eb="8">
      <t>リョウ</t>
    </rPh>
    <rPh sb="9" eb="11">
      <t>コウリツ</t>
    </rPh>
    <rPh sb="11" eb="12">
      <t>セイ</t>
    </rPh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</si>
  <si>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</si>
  <si>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</si>
  <si>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「施設全体の減価償却の状況」</t>
    <rPh sb="1" eb="3">
      <t>シセツ</t>
    </rPh>
    <rPh sb="3" eb="5">
      <t>ゼンタイ</t>
    </rPh>
    <rPh sb="6" eb="8">
      <t>ゲンカ</t>
    </rPh>
    <rPh sb="8" eb="10">
      <t>ショウキャク</t>
    </rPh>
    <rPh sb="11" eb="13">
      <t>ジョウキョウ</t>
    </rPh>
    <phoneticPr fontId="4"/>
  </si>
  <si>
    <t>「管路の経年化の状況」</t>
    <rPh sb="1" eb="3">
      <t>カンロ</t>
    </rPh>
    <rPh sb="4" eb="7">
      <t>ケイネンカ</t>
    </rPh>
    <rPh sb="8" eb="10">
      <t>ジョウキョウ</t>
    </rPh>
    <phoneticPr fontId="4"/>
  </si>
  <si>
    <t>「管路の更新投資の実施状況」</t>
    <rPh sb="1" eb="3">
      <t>カンロ</t>
    </rPh>
    <rPh sb="4" eb="6">
      <t>コウシン</t>
    </rPh>
    <rPh sb="6" eb="8">
      <t>トウシ</t>
    </rPh>
    <rPh sb="9" eb="11">
      <t>ジッシ</t>
    </rPh>
    <rPh sb="11" eb="13">
      <t>ジョウキョウ</t>
    </rPh>
    <phoneticPr fontId="4"/>
  </si>
  <si>
    <t>※　平成23年度から平成25年度における各指標の類似団体平均値は、当時の事業数を基に算出していますが、管路更新率については、平成26年度の事業数を基に類似団体平均値を算出しています。</t>
    <phoneticPr fontId="4"/>
  </si>
  <si>
    <t>水道事業(法非適用)</t>
    <rPh sb="0" eb="2">
      <t>スイドウ</t>
    </rPh>
    <rPh sb="2" eb="4">
      <t>ジギョウ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</si>
  <si>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</si>
  <si>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</si>
  <si>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</si>
  <si>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</si>
  <si>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</si>
  <si>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</si>
  <si>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</si>
  <si>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</si>
  <si>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</si>
  <si>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</si>
  <si>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</si>
  <si>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</si>
  <si>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①収益的収支比率(％)</t>
    <rPh sb="1" eb="4">
      <t>シュウエキテキ</t>
    </rPh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</si>
  <si>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</si>
  <si>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</si>
  <si>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</si>
  <si>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</si>
  <si>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</si>
  <si>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</si>
  <si>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</si>
  <si>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</si>
  <si>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</si>
  <si>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</si>
  <si>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</si>
  <si>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</si>
  <si>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</si>
  <si>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</si>
  <si>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</si>
  <si>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</si>
  <si>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</si>
  <si>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</si>
  <si>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</si>
  <si>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</si>
  <si>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</si>
  <si>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</si>
  <si>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</si>
  <si>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</si>
  <si>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</si>
  <si>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</si>
  <si>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</si>
  <si>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</si>
  <si>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</si>
  <si>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</si>
  <si>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</si>
  <si>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</si>
  <si>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</si>
  <si>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</si>
  <si>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</si>
  <si>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</si>
  <si>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  <rPh sb="0" eb="2">
      <t>ゼンコク</t>
    </rPh>
    <rPh sb="2" eb="4">
      <t>ヘイキン</t>
    </rPh>
    <phoneticPr fontId="4"/>
  </si>
  <si>
    <t>全国平均</t>
  </si>
  <si>
    <t>参照用</t>
    <rPh sb="0" eb="3">
      <t>サンショウヨウ</t>
    </rPh>
    <phoneticPr fontId="4"/>
  </si>
  <si>
    <t>広島県　大崎上島町</t>
  </si>
  <si>
    <t>法非適用</t>
  </si>
  <si>
    <t>水道事業</t>
  </si>
  <si>
    <t>簡易水道事業</t>
  </si>
  <si>
    <t>D2</t>
  </si>
  <si>
    <t>-</t>
  </si>
  <si>
    <t>該当数値なし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</si>
  <si>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</si>
  <si>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</si>
  <si>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</si>
  <si>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</si>
  <si>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</si>
  <si>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 xml:space="preserve">　収益的収支比率及び料金回収率はともに100％を下回っており、一般会計からの繰入金を費用の財源の一部としている状況である。これらの要因として、給水原価が高いことがあげられる。
　大崎上島町は水源が乏しいため、島外から海底送水管により水道用水の供給を受けている。このことから、類似団体に比べても、給水原価は高い状況となっている。
　また、水需要の減少により、施設利用率は減少傾向にあるが、漏水調査を継続的に行っていることなどから、有収率は類似団体に比べ高い水準となっている。
　企業債残高対給水収益比率は、類似団体に比べてかなり低く推移している。これは、施設整備の財源について、国庫補助金を活用し、企業債の発行額を抑えてきたことが要因である。
</t>
    <rPh sb="1" eb="4">
      <t>シュウエキテキ</t>
    </rPh>
    <rPh sb="4" eb="6">
      <t>シュウシ</t>
    </rPh>
    <rPh sb="6" eb="8">
      <t>ヒリツ</t>
    </rPh>
    <rPh sb="8" eb="9">
      <t>オヨ</t>
    </rPh>
    <rPh sb="193" eb="195">
      <t>ロウスイ</t>
    </rPh>
    <rPh sb="195" eb="197">
      <t>チョウサ</t>
    </rPh>
    <rPh sb="198" eb="201">
      <t>ケイゾクテキ</t>
    </rPh>
    <rPh sb="202" eb="203">
      <t>オコナ</t>
    </rPh>
    <rPh sb="218" eb="220">
      <t>ルイジ</t>
    </rPh>
    <rPh sb="220" eb="222">
      <t>ダンタイ</t>
    </rPh>
    <rPh sb="265" eb="267">
      <t>スイイ</t>
    </rPh>
    <rPh sb="276" eb="278">
      <t>シセツ</t>
    </rPh>
    <rPh sb="278" eb="280">
      <t>セイビ</t>
    </rPh>
    <rPh sb="281" eb="283">
      <t>ザイゲン</t>
    </rPh>
    <rPh sb="288" eb="290">
      <t>コッコ</t>
    </rPh>
    <rPh sb="290" eb="292">
      <t>ホジョ</t>
    </rPh>
    <rPh sb="292" eb="293">
      <t>キン</t>
    </rPh>
    <rPh sb="294" eb="296">
      <t>カツヨウ</t>
    </rPh>
    <rPh sb="298" eb="300">
      <t>キギョウ</t>
    </rPh>
    <rPh sb="300" eb="301">
      <t>サイ</t>
    </rPh>
    <rPh sb="302" eb="305">
      <t>ハッコウガク</t>
    </rPh>
    <rPh sb="306" eb="307">
      <t>オサ</t>
    </rPh>
    <rPh sb="314" eb="316">
      <t>ヨウイン</t>
    </rPh>
    <phoneticPr fontId="4"/>
  </si>
  <si>
    <t>　管路更新率は、平成25年度以降、０％となっている。基幹管路については、平成3年度から平成24年度までに概ね更新してきたため、当面、更新事業を予定していない。今後は基幹管路以外の更新を適宜行う予定である。</t>
    <rPh sb="1" eb="3">
      <t>カンロ</t>
    </rPh>
    <rPh sb="3" eb="5">
      <t>コウシン</t>
    </rPh>
    <rPh sb="5" eb="6">
      <t>リツ</t>
    </rPh>
    <rPh sb="8" eb="10">
      <t>ヘイセイ</t>
    </rPh>
    <rPh sb="12" eb="14">
      <t>ネンド</t>
    </rPh>
    <rPh sb="14" eb="16">
      <t>イコウ</t>
    </rPh>
    <rPh sb="26" eb="28">
      <t>キカン</t>
    </rPh>
    <rPh sb="28" eb="30">
      <t>カンロ</t>
    </rPh>
    <rPh sb="52" eb="53">
      <t>オオム</t>
    </rPh>
    <rPh sb="63" eb="65">
      <t>トウメン</t>
    </rPh>
    <rPh sb="66" eb="68">
      <t>コウシン</t>
    </rPh>
    <rPh sb="68" eb="70">
      <t>ジギョウ</t>
    </rPh>
    <rPh sb="71" eb="73">
      <t>ヨテイ</t>
    </rPh>
    <rPh sb="92" eb="94">
      <t>テキギ</t>
    </rPh>
    <rPh sb="94" eb="95">
      <t>オコナ</t>
    </rPh>
    <rPh sb="96" eb="98">
      <t>ヨテイ</t>
    </rPh>
    <phoneticPr fontId="4"/>
  </si>
  <si>
    <t>　町が経営する４つの簡易水道事業について、平成28年度末までに統合し、地方公営企業法を全部適用する予定である。今後、事業統合を踏まえ、中期財政計画を作成したうえで、経営の健全化の検討を行う。
　水道施設については、施設の最適化の検討を進めており、引き続き施設の統廃合などにより、施設利用率の向上を図る。また、施設更新計画（設備編）に基づいた施設の更新により、安定供給を図る。</t>
    <rPh sb="1" eb="2">
      <t>チョウ</t>
    </rPh>
    <rPh sb="3" eb="5">
      <t>ケイエイ</t>
    </rPh>
    <rPh sb="10" eb="12">
      <t>カンイ</t>
    </rPh>
    <rPh sb="12" eb="14">
      <t>スイドウ</t>
    </rPh>
    <rPh sb="14" eb="16">
      <t>ジギョウ</t>
    </rPh>
    <rPh sb="21" eb="23">
      <t>ヘイセイ</t>
    </rPh>
    <rPh sb="25" eb="28">
      <t>ネンドマツ</t>
    </rPh>
    <rPh sb="31" eb="33">
      <t>トウゴウ</t>
    </rPh>
    <rPh sb="35" eb="37">
      <t>チホウ</t>
    </rPh>
    <rPh sb="37" eb="39">
      <t>コウエイ</t>
    </rPh>
    <rPh sb="39" eb="41">
      <t>キギョウ</t>
    </rPh>
    <rPh sb="41" eb="42">
      <t>ホウ</t>
    </rPh>
    <rPh sb="43" eb="45">
      <t>ゼンブ</t>
    </rPh>
    <rPh sb="45" eb="47">
      <t>テキヨウ</t>
    </rPh>
    <rPh sb="49" eb="51">
      <t>ヨテイ</t>
    </rPh>
    <rPh sb="55" eb="57">
      <t>コンゴ</t>
    </rPh>
    <rPh sb="58" eb="60">
      <t>ジギョウ</t>
    </rPh>
    <rPh sb="60" eb="62">
      <t>トウゴウ</t>
    </rPh>
    <rPh sb="63" eb="64">
      <t>フ</t>
    </rPh>
    <rPh sb="82" eb="84">
      <t>ケイエイ</t>
    </rPh>
    <rPh sb="139" eb="141">
      <t>シセツ</t>
    </rPh>
    <rPh sb="141" eb="144">
      <t>リヨウリツ</t>
    </rPh>
    <rPh sb="145" eb="147">
      <t>コウジョウ</t>
    </rPh>
    <rPh sb="148" eb="149">
      <t>ハカ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</si>
</sst>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&quot;¥&quot;#,##0;[Red]&quot;¥&quot;\-#,##0"/>
    <numFmt numFmtId="176" formatCode="#,##0;&quot;△&quot;#,##0"/>
    <numFmt numFmtId="177" formatCode="#,##0.00;&quot;△&quot;#,##0.00"/>
    <numFmt numFmtId="178" formatCode="#,##0.00;&quot;△&quot;#,##0.00;&quot;-&quot;"/>
    <numFmt numFmtId="179" formatCode="ge"/>
  </numFmts>
  <fonts count="22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9"/>
      <color theme="1"/>
      <name val="ＭＳ ゴシック"/>
      <family val="2"/>
      <charset val="128"/>
    </font>
    <font>
      <sz val="9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38" fontId="16" fillId="0" borderId="0" applyFont="0" applyFill="0" applyBorder="0" applyAlignment="0" applyProtection="0">
      <alignment vertical="center"/>
    </xf>
    <xf numFmtId="38" fontId="16" fillId="0" borderId="0" applyFont="0" applyFill="0" applyBorder="0" applyAlignment="0" applyProtection="0">
      <alignment vertical="center"/>
    </xf>
    <xf numFmtId="6" fontId="16" fillId="0" borderId="0" applyFont="0" applyFill="0" applyBorder="0" applyAlignment="0" applyProtection="0"/>
    <xf numFmtId="0" fontId="17" fillId="0" borderId="0">
      <alignment vertical="center"/>
    </xf>
    <xf numFmtId="0" fontId="16" fillId="0" borderId="0"/>
    <xf numFmtId="0" fontId="17" fillId="0" borderId="0">
      <alignment vertical="center"/>
    </xf>
    <xf numFmtId="0" fontId="1" fillId="0" borderId="0">
      <alignment vertical="center"/>
    </xf>
    <xf numFmtId="0" fontId="16" fillId="0" borderId="0"/>
    <xf numFmtId="0" fontId="18" fillId="0" borderId="0"/>
    <xf numFmtId="0" fontId="19" fillId="0" borderId="0">
      <alignment vertical="center"/>
    </xf>
    <xf numFmtId="0" fontId="13" fillId="0" borderId="0">
      <alignment vertical="center"/>
    </xf>
    <xf numFmtId="0" fontId="16" fillId="0" borderId="0"/>
    <xf numFmtId="0" fontId="17" fillId="0" borderId="0">
      <alignment vertical="center"/>
    </xf>
    <xf numFmtId="0" fontId="18" fillId="0" borderId="0"/>
    <xf numFmtId="0" fontId="20" fillId="0" borderId="0">
      <alignment vertical="center"/>
    </xf>
    <xf numFmtId="0" fontId="21" fillId="0" borderId="0"/>
  </cellStyleXfs>
  <cellXfs count="8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5" fillId="0" borderId="9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 applyBorder="1">
      <alignment vertical="center"/>
    </xf>
    <xf numFmtId="0" fontId="14" fillId="0" borderId="0" xfId="0" applyFont="1" applyBorder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NumberFormat="1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NumberFormat="1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0" fontId="0" fillId="2" borderId="5" xfId="0" applyFill="1" applyBorder="1">
      <alignment vertical="center"/>
    </xf>
    <xf numFmtId="179" fontId="0" fillId="0" borderId="5" xfId="0" applyNumberFormat="1" applyBorder="1">
      <alignment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0" fontId="3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77" fontId="5" fillId="0" borderId="5" xfId="0" applyNumberFormat="1" applyFont="1" applyBorder="1" applyAlignment="1" applyProtection="1">
      <alignment horizontal="center" vertical="center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6" fontId="5" fillId="0" borderId="5" xfId="0" applyNumberFormat="1" applyFont="1" applyBorder="1" applyAlignment="1" applyProtection="1">
      <alignment horizontal="center" vertical="center"/>
      <protection hidden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5" fillId="0" borderId="2" xfId="0" applyNumberFormat="1" applyFont="1" applyBorder="1" applyAlignment="1" applyProtection="1">
      <alignment horizontal="center" vertical="center"/>
      <protection hidden="1"/>
    </xf>
    <xf numFmtId="0" fontId="5" fillId="0" borderId="3" xfId="0" applyNumberFormat="1" applyFont="1" applyBorder="1" applyAlignment="1" applyProtection="1">
      <alignment horizontal="center" vertical="center"/>
      <protection hidden="1"/>
    </xf>
    <xf numFmtId="0" fontId="5" fillId="0" borderId="4" xfId="0" applyNumberFormat="1" applyFont="1" applyBorder="1" applyAlignment="1" applyProtection="1">
      <alignment horizontal="center" vertical="center"/>
      <protection hidden="1"/>
    </xf>
    <xf numFmtId="176" fontId="5" fillId="0" borderId="2" xfId="0" applyNumberFormat="1" applyFont="1" applyBorder="1" applyAlignment="1" applyProtection="1">
      <alignment horizontal="center" vertical="center"/>
      <protection hidden="1"/>
    </xf>
    <xf numFmtId="176" fontId="5" fillId="0" borderId="3" xfId="0" applyNumberFormat="1" applyFont="1" applyBorder="1" applyAlignment="1" applyProtection="1">
      <alignment horizontal="center" vertical="center"/>
      <protection hidden="1"/>
    </xf>
    <xf numFmtId="176" fontId="5" fillId="0" borderId="4" xfId="0" applyNumberFormat="1" applyFont="1" applyBorder="1" applyAlignment="1" applyProtection="1">
      <alignment horizontal="center" vertical="center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19">
    <cellStyle name="桁区切り" xfId="1" builtinId="6"/>
    <cellStyle name="桁区切り 2" xfId="2"/>
    <cellStyle name="桁区切り 3" xfId="3"/>
    <cellStyle name="桁区切り 3 2" xfId="4"/>
    <cellStyle name="通貨 2" xfId="5"/>
    <cellStyle name="標準" xfId="0" builtinId="0"/>
    <cellStyle name="標準 2" xfId="6"/>
    <cellStyle name="標準 2 2" xfId="7"/>
    <cellStyle name="標準 2 3" xfId="8"/>
    <cellStyle name="標準 2 3 2" xfId="9"/>
    <cellStyle name="標準 2 4" xfId="10"/>
    <cellStyle name="標準 2_【重要】（県）指数表_書式まとめ" xfId="11"/>
    <cellStyle name="標準 3" xfId="12"/>
    <cellStyle name="標準 3 2" xfId="13"/>
    <cellStyle name="標準 3 3" xfId="14"/>
    <cellStyle name="標準 4" xfId="15"/>
    <cellStyle name="標準 5" xfId="16"/>
    <cellStyle name="標準 6" xfId="17"/>
    <cellStyle name="標準 7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3"/>
          <c:y val="0.1580694566902855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データ!$EC$6:$EG$6</c:f>
              <c:numCache>
                <c:formatCode>#,##0.00;"△"#,##0.00;"-"</c:formatCode>
                <c:ptCount val="5"/>
                <c:pt idx="0">
                  <c:v>0.74</c:v>
                </c:pt>
                <c:pt idx="1">
                  <c:v>0.75</c:v>
                </c:pt>
                <c:pt idx="2" formatCode="#,##0.00;&quot;△&quot;#,##0.00">
                  <c:v>0</c:v>
                </c:pt>
                <c:pt idx="3" formatCode="#,##0.00;&quot;△&quot;#,##0.00">
                  <c:v>0</c:v>
                </c:pt>
                <c:pt idx="4" formatCode="#,##0.00;&quot;△&quot;#,##0.00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077504"/>
        <c:axId val="9735820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データ!$EH$6:$EL$6</c:f>
              <c:numCache>
                <c:formatCode>#,##0.00;"△"#,##0.00;"-"</c:formatCode>
                <c:ptCount val="5"/>
                <c:pt idx="0">
                  <c:v>1.08</c:v>
                </c:pt>
                <c:pt idx="1">
                  <c:v>0.69</c:v>
                </c:pt>
                <c:pt idx="2">
                  <c:v>0.89</c:v>
                </c:pt>
                <c:pt idx="3">
                  <c:v>0.98</c:v>
                </c:pt>
                <c:pt idx="4">
                  <c:v>0.76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077504"/>
        <c:axId val="97358208"/>
      </c:lineChart>
      <c:dateAx>
        <c:axId val="9707750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7358208"/>
        <c:crosses val="autoZero"/>
        <c:auto val="1"/>
        <c:lblOffset val="100"/>
        <c:baseTimeUnit val="years"/>
      </c:dateAx>
      <c:valAx>
        <c:axId val="9735820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707750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66" l="0.70000000000000062" r="0.70000000000000062" t="0.7500000000000136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4"/>
          <c:y val="0.15806945669028538"/>
          <c:w val="0.8602616255212191"/>
          <c:h val="0.56370168884888283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データ!$W$6:$AA$6</c:f>
              <c:numCache>
                <c:formatCode>#,##0.00;"△"#,##0.00;"-"</c:formatCode>
                <c:ptCount val="5"/>
                <c:pt idx="0">
                  <c:v>90.84</c:v>
                </c:pt>
                <c:pt idx="1">
                  <c:v>90.82</c:v>
                </c:pt>
                <c:pt idx="2">
                  <c:v>85.37</c:v>
                </c:pt>
                <c:pt idx="3">
                  <c:v>93.28</c:v>
                </c:pt>
                <c:pt idx="4">
                  <c:v>85.15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257344"/>
        <c:axId val="972759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データ!$AB$6:$AF$6</c:f>
              <c:numCache>
                <c:formatCode>#,##0.00;"△"#,##0.00;"-"</c:formatCode>
                <c:ptCount val="5"/>
                <c:pt idx="0">
                  <c:v>75.239999999999995</c:v>
                </c:pt>
                <c:pt idx="1">
                  <c:v>73.63</c:v>
                </c:pt>
                <c:pt idx="2">
                  <c:v>75.709999999999994</c:v>
                </c:pt>
                <c:pt idx="3">
                  <c:v>75.09</c:v>
                </c:pt>
                <c:pt idx="4">
                  <c:v>75.34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257344"/>
        <c:axId val="97275904"/>
      </c:lineChart>
      <c:dateAx>
        <c:axId val="972573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7275904"/>
        <c:crosses val="autoZero"/>
        <c:auto val="1"/>
        <c:lblOffset val="100"/>
        <c:baseTimeUnit val="years"/>
      </c:dateAx>
      <c:valAx>
        <c:axId val="972759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72573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1" l="0.70000000000000062" r="0.70000000000000062" t="0.750000000000013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データ!$DG$6:$DK$6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302016"/>
        <c:axId val="9730393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データ!$DL$6:$DP$6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302016"/>
        <c:axId val="97303936"/>
      </c:lineChart>
      <c:dateAx>
        <c:axId val="9730201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7303936"/>
        <c:crosses val="autoZero"/>
        <c:auto val="1"/>
        <c:lblOffset val="100"/>
        <c:baseTimeUnit val="years"/>
      </c:dateAx>
      <c:valAx>
        <c:axId val="9730393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730201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502"/>
          <c:y val="0.15806945669028552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データ!$DR$6:$DV$6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936512"/>
        <c:axId val="979384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データ!$DW$6:$EA$6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936512"/>
        <c:axId val="97938432"/>
      </c:lineChart>
      <c:dateAx>
        <c:axId val="9793651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7938432"/>
        <c:crosses val="autoZero"/>
        <c:auto val="1"/>
        <c:lblOffset val="100"/>
        <c:baseTimeUnit val="years"/>
      </c:dateAx>
      <c:valAx>
        <c:axId val="979384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79365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54" l="0.70000000000000062" r="0.70000000000000062" t="0.7500000000000135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データ!$AH$6:$AL$6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973376"/>
        <c:axId val="979752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データ!$AM$6:$AQ$6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973376"/>
        <c:axId val="97975296"/>
      </c:lineChart>
      <c:dateAx>
        <c:axId val="9797337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97975296"/>
        <c:crosses val="autoZero"/>
        <c:auto val="1"/>
        <c:lblOffset val="100"/>
        <c:baseTimeUnit val="years"/>
      </c:dateAx>
      <c:valAx>
        <c:axId val="979752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9797337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データ!$AS$6:$AW$6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178560"/>
        <c:axId val="1001930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データ!$AX$6:$BB$6</c:f>
              <c:numCache>
                <c:formatCode>#,##0.00;"△"#,##0.00</c:formatCode>
                <c:ptCount val="5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178560"/>
        <c:axId val="100193024"/>
      </c:lineChart>
      <c:dateAx>
        <c:axId val="10017856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0193024"/>
        <c:crosses val="autoZero"/>
        <c:auto val="1"/>
        <c:lblOffset val="100"/>
        <c:baseTimeUnit val="years"/>
      </c:dateAx>
      <c:valAx>
        <c:axId val="10019302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01785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データ!$BD$6:$BH$6</c:f>
              <c:numCache>
                <c:formatCode>#,##0.00;"△"#,##0.00;"-"</c:formatCode>
                <c:ptCount val="5"/>
                <c:pt idx="0">
                  <c:v>338.2</c:v>
                </c:pt>
                <c:pt idx="1">
                  <c:v>355.58</c:v>
                </c:pt>
                <c:pt idx="2">
                  <c:v>347.49</c:v>
                </c:pt>
                <c:pt idx="3">
                  <c:v>339.85</c:v>
                </c:pt>
                <c:pt idx="4">
                  <c:v>311.82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210944"/>
        <c:axId val="10022950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データ!$BI$6:$BM$6</c:f>
              <c:numCache>
                <c:formatCode>#,##0.00;"△"#,##0.00;"-"</c:formatCode>
                <c:ptCount val="5"/>
                <c:pt idx="0">
                  <c:v>1168.8</c:v>
                </c:pt>
                <c:pt idx="1">
                  <c:v>1158.82</c:v>
                </c:pt>
                <c:pt idx="2">
                  <c:v>1167.7</c:v>
                </c:pt>
                <c:pt idx="3">
                  <c:v>1228.58</c:v>
                </c:pt>
                <c:pt idx="4">
                  <c:v>1280.18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210944"/>
        <c:axId val="100229504"/>
      </c:lineChart>
      <c:dateAx>
        <c:axId val="100210944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0229504"/>
        <c:crosses val="autoZero"/>
        <c:auto val="1"/>
        <c:lblOffset val="100"/>
        <c:baseTimeUnit val="years"/>
      </c:dateAx>
      <c:valAx>
        <c:axId val="10022950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021094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データ!$BO$6:$BS$6</c:f>
              <c:numCache>
                <c:formatCode>#,##0.00;"△"#,##0.00;"-"</c:formatCode>
                <c:ptCount val="5"/>
                <c:pt idx="0">
                  <c:v>75.58</c:v>
                </c:pt>
                <c:pt idx="1">
                  <c:v>72.900000000000006</c:v>
                </c:pt>
                <c:pt idx="2">
                  <c:v>77.56</c:v>
                </c:pt>
                <c:pt idx="3">
                  <c:v>76.900000000000006</c:v>
                </c:pt>
                <c:pt idx="4">
                  <c:v>80.88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262272"/>
        <c:axId val="100264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データ!$BT$6:$BX$6</c:f>
              <c:numCache>
                <c:formatCode>#,##0.00;"△"#,##0.00;"-"</c:formatCode>
                <c:ptCount val="5"/>
                <c:pt idx="0">
                  <c:v>56.44</c:v>
                </c:pt>
                <c:pt idx="1">
                  <c:v>55.6</c:v>
                </c:pt>
                <c:pt idx="2">
                  <c:v>54.43</c:v>
                </c:pt>
                <c:pt idx="3">
                  <c:v>53.81</c:v>
                </c:pt>
                <c:pt idx="4">
                  <c:v>53.62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262272"/>
        <c:axId val="100264192"/>
      </c:lineChart>
      <c:dateAx>
        <c:axId val="100262272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0264192"/>
        <c:crosses val="autoZero"/>
        <c:auto val="1"/>
        <c:lblOffset val="100"/>
        <c:baseTimeUnit val="years"/>
      </c:dateAx>
      <c:valAx>
        <c:axId val="100264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026227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chemeClr val="bg1">
              <a:lumMod val="65000"/>
            </a:scheme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データ!$BZ$6:$CD$6</c:f>
              <c:numCache>
                <c:formatCode>#,##0.00;"△"#,##0.00;"-"</c:formatCode>
                <c:ptCount val="5"/>
                <c:pt idx="0">
                  <c:v>315.43</c:v>
                </c:pt>
                <c:pt idx="1">
                  <c:v>333.31</c:v>
                </c:pt>
                <c:pt idx="2">
                  <c:v>313.74</c:v>
                </c:pt>
                <c:pt idx="3">
                  <c:v>324.74</c:v>
                </c:pt>
                <c:pt idx="4">
                  <c:v>306.33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289920"/>
        <c:axId val="10029209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データ!$CE$6:$CI$6</c:f>
              <c:numCache>
                <c:formatCode>#,##0.00;"△"#,##0.00;"-"</c:formatCode>
                <c:ptCount val="5"/>
                <c:pt idx="0">
                  <c:v>270.7</c:v>
                </c:pt>
                <c:pt idx="1">
                  <c:v>275.86</c:v>
                </c:pt>
                <c:pt idx="2">
                  <c:v>279.8</c:v>
                </c:pt>
                <c:pt idx="3">
                  <c:v>284.64999999999998</c:v>
                </c:pt>
                <c:pt idx="4">
                  <c:v>287.7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289920"/>
        <c:axId val="100292096"/>
      </c:lineChart>
      <c:dateAx>
        <c:axId val="100289920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0292096"/>
        <c:crosses val="autoZero"/>
        <c:auto val="1"/>
        <c:lblOffset val="100"/>
        <c:baseTimeUnit val="years"/>
      </c:dateAx>
      <c:valAx>
        <c:axId val="100292096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0289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データ!$CK$6:$CO$6</c:f>
              <c:numCache>
                <c:formatCode>#,##0.00;"△"#,##0.00;"-"</c:formatCode>
                <c:ptCount val="5"/>
                <c:pt idx="0">
                  <c:v>54.01</c:v>
                </c:pt>
                <c:pt idx="1">
                  <c:v>50.87</c:v>
                </c:pt>
                <c:pt idx="2">
                  <c:v>50</c:v>
                </c:pt>
                <c:pt idx="3">
                  <c:v>49.79</c:v>
                </c:pt>
                <c:pt idx="4">
                  <c:v>52.4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305536"/>
        <c:axId val="10033228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データ!$CP$6:$CT$6</c:f>
              <c:numCache>
                <c:formatCode>#,##0.00;"△"#,##0.00;"-"</c:formatCode>
                <c:ptCount val="5"/>
                <c:pt idx="0">
                  <c:v>59.84</c:v>
                </c:pt>
                <c:pt idx="1">
                  <c:v>60.66</c:v>
                </c:pt>
                <c:pt idx="2">
                  <c:v>60.17</c:v>
                </c:pt>
                <c:pt idx="3">
                  <c:v>58.96</c:v>
                </c:pt>
                <c:pt idx="4">
                  <c:v>58.1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305536"/>
        <c:axId val="100332288"/>
      </c:lineChart>
      <c:dateAx>
        <c:axId val="100305536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0332288"/>
        <c:crosses val="autoZero"/>
        <c:auto val="1"/>
        <c:lblOffset val="100"/>
        <c:baseTimeUnit val="years"/>
      </c:dateAx>
      <c:valAx>
        <c:axId val="10033228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030553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98"/>
          <c:y val="0.15806945669028546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ge</c:formatCode>
                <c:ptCount val="5"/>
                <c:pt idx="0">
                  <c:v>40544</c:v>
                </c:pt>
                <c:pt idx="1">
                  <c:v>40909</c:v>
                </c:pt>
                <c:pt idx="2">
                  <c:v>41275</c:v>
                </c:pt>
                <c:pt idx="3">
                  <c:v>41640</c:v>
                </c:pt>
                <c:pt idx="4">
                  <c:v>42005</c:v>
                </c:pt>
              </c:numCache>
            </c:numRef>
          </c:cat>
          <c:val>
            <c:numRef>
              <c:f>データ!$CV$6:$CZ$6</c:f>
              <c:numCache>
                <c:formatCode>#,##0.00;"△"#,##0.00;"-"</c:formatCode>
                <c:ptCount val="5"/>
                <c:pt idx="0">
                  <c:v>84.06</c:v>
                </c:pt>
                <c:pt idx="1">
                  <c:v>83.6</c:v>
                </c:pt>
                <c:pt idx="2">
                  <c:v>85.67</c:v>
                </c:pt>
                <c:pt idx="3">
                  <c:v>84.56</c:v>
                </c:pt>
                <c:pt idx="4">
                  <c:v>85.08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0432128"/>
        <c:axId val="10043840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データ!$DA$6:$DE$6</c:f>
              <c:numCache>
                <c:formatCode>#,##0.00;"△"#,##0.00;"-"</c:formatCode>
                <c:ptCount val="5"/>
                <c:pt idx="0">
                  <c:v>77.989999999999995</c:v>
                </c:pt>
                <c:pt idx="1">
                  <c:v>77.319999999999993</c:v>
                </c:pt>
                <c:pt idx="2">
                  <c:v>76.680000000000007</c:v>
                </c:pt>
                <c:pt idx="3">
                  <c:v>76.58</c:v>
                </c:pt>
                <c:pt idx="4">
                  <c:v>76.69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432128"/>
        <c:axId val="100438400"/>
      </c:lineChart>
      <c:dateAx>
        <c:axId val="100432128"/>
        <c:scaling>
          <c:orientation val="minMax"/>
        </c:scaling>
        <c:delete val="1"/>
        <c:axPos val="b"/>
        <c:numFmt formatCode="ge" sourceLinked="1"/>
        <c:majorTickMark val="none"/>
        <c:minorTickMark val="none"/>
        <c:tickLblPos val="none"/>
        <c:crossAx val="100438400"/>
        <c:crosses val="autoZero"/>
        <c:auto val="1"/>
        <c:lblOffset val="100"/>
        <c:baseTimeUnit val="years"/>
      </c:dateAx>
      <c:valAx>
        <c:axId val="10043840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10043212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332" l="0.70000000000000062" r="0.70000000000000062" t="0.7500000000000133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/>
        <xdr:cNvSpPr txBox="1"/>
      </xdr:nvSpPr>
      <xdr:spPr>
        <a:xfrm>
          <a:off x="48577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①収益的収支比率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/>
        <xdr:cNvSpPr txBox="1"/>
      </xdr:nvSpPr>
      <xdr:spPr>
        <a:xfrm>
          <a:off x="47720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/>
        <xdr:cNvSpPr txBox="1"/>
      </xdr:nvSpPr>
      <xdr:spPr>
        <a:xfrm>
          <a:off x="9058276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/>
        <xdr:cNvSpPr txBox="1"/>
      </xdr:nvSpPr>
      <xdr:spPr>
        <a:xfrm>
          <a:off x="13344525" y="27908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/>
        <xdr:cNvSpPr txBox="1"/>
      </xdr:nvSpPr>
      <xdr:spPr>
        <a:xfrm>
          <a:off x="4857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/>
        <xdr:cNvSpPr txBox="1"/>
      </xdr:nvSpPr>
      <xdr:spPr>
        <a:xfrm>
          <a:off x="47720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/>
        <xdr:cNvSpPr txBox="1"/>
      </xdr:nvSpPr>
      <xdr:spPr>
        <a:xfrm>
          <a:off x="905827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/>
        <xdr:cNvSpPr txBox="1"/>
      </xdr:nvSpPr>
      <xdr:spPr>
        <a:xfrm>
          <a:off x="13344525" y="6562725"/>
          <a:ext cx="4000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/>
        <xdr:cNvSpPr txBox="1"/>
      </xdr:nvSpPr>
      <xdr:spPr>
        <a:xfrm>
          <a:off x="48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/>
        <xdr:cNvSpPr txBox="1"/>
      </xdr:nvSpPr>
      <xdr:spPr>
        <a:xfrm>
          <a:off x="6200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/>
        <xdr:cNvSpPr txBox="1"/>
      </xdr:nvSpPr>
      <xdr:spPr>
        <a:xfrm>
          <a:off x="11915775" y="10677525"/>
          <a:ext cx="5143500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データ!AG6">
      <xdr:nvSpPr>
        <xdr:cNvPr id="24" name="テキスト ボックス 23"/>
        <xdr:cNvSpPr txBox="1"/>
      </xdr:nvSpPr>
      <xdr:spPr>
        <a:xfrm>
          <a:off x="37245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AA5C5551-6BC5-448F-A607-3D12B8B59C7F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【75.51】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データ!AR6">
      <xdr:nvSpPr>
        <xdr:cNvPr id="25" name="テキスト ボックス 24"/>
        <xdr:cNvSpPr txBox="1"/>
      </xdr:nvSpPr>
      <xdr:spPr>
        <a:xfrm>
          <a:off x="80107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9F9F71-F502-48A9-888E-DDF0B24E9F1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データ!BC6">
      <xdr:nvSpPr>
        <xdr:cNvPr id="26" name="テキスト ボックス 25"/>
        <xdr:cNvSpPr txBox="1"/>
      </xdr:nvSpPr>
      <xdr:spPr>
        <a:xfrm>
          <a:off x="1229702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47A666B-97E9-4982-8FAF-1578DF2F751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データ!BN6">
      <xdr:nvSpPr>
        <xdr:cNvPr id="27" name="テキスト ボックス 26"/>
        <xdr:cNvSpPr txBox="1"/>
      </xdr:nvSpPr>
      <xdr:spPr>
        <a:xfrm>
          <a:off x="16583278" y="29622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53A7864B-ACF3-481F-B050-61B73191253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【1,242.90】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データ!DF6">
      <xdr:nvSpPr>
        <xdr:cNvPr id="28" name="テキスト ボックス 27"/>
        <xdr:cNvSpPr txBox="1"/>
      </xdr:nvSpPr>
      <xdr:spPr>
        <a:xfrm>
          <a:off x="165832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EA00AD4-712F-48B4-8AC6-D165EE501A5A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【75.27】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データ!CU6">
      <xdr:nvSpPr>
        <xdr:cNvPr id="29" name="テキスト ボックス 28"/>
        <xdr:cNvSpPr txBox="1"/>
      </xdr:nvSpPr>
      <xdr:spPr>
        <a:xfrm>
          <a:off x="12297028" y="6743700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36CBBAC-41F3-4693-A3B2-EDF36D77586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【57.58】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データ!CJ6">
      <xdr:nvSpPr>
        <xdr:cNvPr id="30" name="テキスト ボックス 29"/>
        <xdr:cNvSpPr txBox="1"/>
      </xdr:nvSpPr>
      <xdr:spPr>
        <a:xfrm>
          <a:off x="801077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416C90C-C1F4-4DC9-ABA9-4A5B4038DED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【524.69】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データ!BY6">
      <xdr:nvSpPr>
        <xdr:cNvPr id="31" name="テキスト ボックス 30"/>
        <xdr:cNvSpPr txBox="1"/>
      </xdr:nvSpPr>
      <xdr:spPr>
        <a:xfrm>
          <a:off x="3724528" y="67341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73F2C93-BBF4-47A9-AB7E-81D1582D3EDB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【33.35】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データ!DQ6">
      <xdr:nvSpPr>
        <xdr:cNvPr id="32" name="テキスト ボックス 31"/>
        <xdr:cNvSpPr txBox="1"/>
      </xdr:nvSpPr>
      <xdr:spPr>
        <a:xfrm>
          <a:off x="486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161B9D7-3DC5-47A4-BC66-ABA06256908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データ!EB6">
      <xdr:nvSpPr>
        <xdr:cNvPr id="33" name="テキスト ボックス 32"/>
        <xdr:cNvSpPr txBox="1"/>
      </xdr:nvSpPr>
      <xdr:spPr>
        <a:xfrm>
          <a:off x="10599651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4399EBE-B3A9-4B51-B905-CCA3D56F712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 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データ!EM6">
      <xdr:nvSpPr>
        <xdr:cNvPr id="34" name="テキスト ボックス 33"/>
        <xdr:cNvSpPr txBox="1"/>
      </xdr:nvSpPr>
      <xdr:spPr>
        <a:xfrm>
          <a:off x="16297528" y="10848975"/>
          <a:ext cx="761747" cy="2423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8C584A1D-6D2A-4B72-85F2-F54367919097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itchFamily="49" charset="-128"/>
              <a:ea typeface="ＭＳ ゴシック" pitchFamily="49" charset="-128"/>
            </a:rPr>
            <a:pPr algn="r"/>
            <a:t>【0.71】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38100</xdr:colOff>
      <xdr:row>17</xdr:row>
      <xdr:rowOff>38100</xdr:rowOff>
    </xdr:from>
    <xdr:to>
      <xdr:col>30</xdr:col>
      <xdr:colOff>228600</xdr:colOff>
      <xdr:row>32</xdr:row>
      <xdr:rowOff>28575</xdr:rowOff>
    </xdr:to>
    <xdr:sp macro="" textlink="">
      <xdr:nvSpPr>
        <xdr:cNvPr id="35" name="テキスト ボックス 34"/>
        <xdr:cNvSpPr txBox="1"/>
      </xdr:nvSpPr>
      <xdr:spPr>
        <a:xfrm>
          <a:off x="4810125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32</xdr:col>
      <xdr:colOff>47625</xdr:colOff>
      <xdr:row>17</xdr:row>
      <xdr:rowOff>38100</xdr:rowOff>
    </xdr:from>
    <xdr:to>
      <xdr:col>45</xdr:col>
      <xdr:colOff>238125</xdr:colOff>
      <xdr:row>32</xdr:row>
      <xdr:rowOff>28575</xdr:rowOff>
    </xdr:to>
    <xdr:sp macro="" textlink="">
      <xdr:nvSpPr>
        <xdr:cNvPr id="36" name="テキスト ボックス 35"/>
        <xdr:cNvSpPr txBox="1"/>
      </xdr:nvSpPr>
      <xdr:spPr>
        <a:xfrm>
          <a:off x="9105900" y="3000375"/>
          <a:ext cx="3905250" cy="2562225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</xdr:col>
      <xdr:colOff>57150</xdr:colOff>
      <xdr:row>63</xdr:row>
      <xdr:rowOff>85725</xdr:rowOff>
    </xdr:from>
    <xdr:to>
      <xdr:col>19</xdr:col>
      <xdr:colOff>228600</xdr:colOff>
      <xdr:row>77</xdr:row>
      <xdr:rowOff>142875</xdr:rowOff>
    </xdr:to>
    <xdr:sp macro="" textlink="">
      <xdr:nvSpPr>
        <xdr:cNvPr id="37" name="テキスト ボックス 36"/>
        <xdr:cNvSpPr txBox="1"/>
      </xdr:nvSpPr>
      <xdr:spPr>
        <a:xfrm>
          <a:off x="542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  <xdr:twoCellAnchor>
    <xdr:from>
      <xdr:col>22</xdr:col>
      <xdr:colOff>57150</xdr:colOff>
      <xdr:row>63</xdr:row>
      <xdr:rowOff>85725</xdr:rowOff>
    </xdr:from>
    <xdr:to>
      <xdr:col>39</xdr:col>
      <xdr:colOff>228600</xdr:colOff>
      <xdr:row>77</xdr:row>
      <xdr:rowOff>142875</xdr:rowOff>
    </xdr:to>
    <xdr:sp macro="" textlink="">
      <xdr:nvSpPr>
        <xdr:cNvPr id="38" name="テキスト ボックス 37"/>
        <xdr:cNvSpPr txBox="1"/>
      </xdr:nvSpPr>
      <xdr:spPr>
        <a:xfrm>
          <a:off x="6257925" y="10934700"/>
          <a:ext cx="5029200" cy="2457450"/>
        </a:xfrm>
        <a:prstGeom prst="rect">
          <a:avLst/>
        </a:prstGeom>
        <a:solidFill>
          <a:schemeClr val="lt1">
            <a:alpha val="70000"/>
          </a:schemeClr>
        </a:solidFill>
        <a:ln w="9525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該当数値なし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BZ83"/>
  <sheetViews>
    <sheetView showGridLines="0" tabSelected="1" view="pageBreakPreview" zoomScale="85" zoomScaleNormal="85" zoomScaleSheetLayoutView="85" workbookViewId="0"/>
  </sheetViews>
  <sheetFormatPr defaultColWidth="2.625" defaultRowHeight="13.5"/>
  <cols>
    <col min="1" max="1" width="2.625" customWidth="1"/>
    <col min="2" max="62" width="3.75" customWidth="1"/>
    <col min="64" max="78" width="3.125" customWidth="1"/>
    <col min="79" max="79" width="4.5" bestFit="1" customWidth="1"/>
    <col min="81" max="82" width="4.5" bestFit="1" customWidth="1"/>
  </cols>
  <sheetData>
    <row r="1" spans="1:78" ht="17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>
      <c r="A2" s="2"/>
      <c r="B2" s="76" t="s">
        <v>0</v>
      </c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  <c r="AB2" s="76"/>
      <c r="AC2" s="76"/>
      <c r="AD2" s="76"/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  <c r="BK2" s="76"/>
      <c r="BL2" s="76"/>
      <c r="BM2" s="76"/>
      <c r="BN2" s="76"/>
      <c r="BO2" s="76"/>
      <c r="BP2" s="76"/>
      <c r="BQ2" s="76"/>
      <c r="BR2" s="76"/>
      <c r="BS2" s="76"/>
      <c r="BT2" s="76"/>
      <c r="BU2" s="76"/>
      <c r="BV2" s="76"/>
      <c r="BW2" s="76"/>
      <c r="BX2" s="76"/>
      <c r="BY2" s="76"/>
      <c r="BZ2" s="76"/>
    </row>
    <row r="3" spans="1:78" ht="9.75" customHeight="1">
      <c r="A3" s="2"/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</row>
    <row r="4" spans="1:78" ht="9.75" customHeight="1">
      <c r="A4" s="2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</row>
    <row r="5" spans="1:78" ht="9.75" customHeight="1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>
      <c r="A6" s="2"/>
      <c r="B6" s="77" t="str">
        <f>データ!H6</f>
        <v>広島県　大崎上島町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  <c r="AB6" s="77"/>
      <c r="AC6" s="77"/>
      <c r="AD6" s="77"/>
      <c r="AE6" s="77"/>
      <c r="AF6" s="77"/>
      <c r="AG6" s="77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>
      <c r="A7" s="2"/>
      <c r="B7" s="78" t="s">
        <v>1</v>
      </c>
      <c r="C7" s="79"/>
      <c r="D7" s="79"/>
      <c r="E7" s="79"/>
      <c r="F7" s="79"/>
      <c r="G7" s="79"/>
      <c r="H7" s="79"/>
      <c r="I7" s="80"/>
      <c r="J7" s="78" t="s">
        <v>2</v>
      </c>
      <c r="K7" s="79"/>
      <c r="L7" s="79"/>
      <c r="M7" s="79"/>
      <c r="N7" s="79"/>
      <c r="O7" s="79"/>
      <c r="P7" s="79"/>
      <c r="Q7" s="80"/>
      <c r="R7" s="78" t="s">
        <v>3</v>
      </c>
      <c r="S7" s="79"/>
      <c r="T7" s="79"/>
      <c r="U7" s="79"/>
      <c r="V7" s="79"/>
      <c r="W7" s="79"/>
      <c r="X7" s="79"/>
      <c r="Y7" s="80"/>
      <c r="Z7" s="78" t="s">
        <v>4</v>
      </c>
      <c r="AA7" s="79"/>
      <c r="AB7" s="79"/>
      <c r="AC7" s="79"/>
      <c r="AD7" s="79"/>
      <c r="AE7" s="79"/>
      <c r="AF7" s="79"/>
      <c r="AG7" s="80"/>
      <c r="AH7" s="3"/>
      <c r="AI7" s="78" t="s">
        <v>5</v>
      </c>
      <c r="AJ7" s="79"/>
      <c r="AK7" s="79"/>
      <c r="AL7" s="79"/>
      <c r="AM7" s="79"/>
      <c r="AN7" s="79"/>
      <c r="AO7" s="79"/>
      <c r="AP7" s="80"/>
      <c r="AQ7" s="67" t="s">
        <v>6</v>
      </c>
      <c r="AR7" s="67"/>
      <c r="AS7" s="67"/>
      <c r="AT7" s="67"/>
      <c r="AU7" s="67"/>
      <c r="AV7" s="67"/>
      <c r="AW7" s="67"/>
      <c r="AX7" s="67"/>
      <c r="AY7" s="67" t="s">
        <v>7</v>
      </c>
      <c r="AZ7" s="67"/>
      <c r="BA7" s="67"/>
      <c r="BB7" s="67"/>
      <c r="BC7" s="67"/>
      <c r="BD7" s="67"/>
      <c r="BE7" s="67"/>
      <c r="BF7" s="67"/>
      <c r="BG7" s="3"/>
      <c r="BH7" s="3"/>
      <c r="BI7" s="3"/>
      <c r="BJ7" s="3"/>
      <c r="BK7" s="3"/>
      <c r="BL7" s="4" t="s">
        <v>8</v>
      </c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6"/>
    </row>
    <row r="8" spans="1:78" ht="18.75" customHeight="1">
      <c r="A8" s="2"/>
      <c r="B8" s="70" t="str">
        <f>データ!I6</f>
        <v>法非適用</v>
      </c>
      <c r="C8" s="71"/>
      <c r="D8" s="71"/>
      <c r="E8" s="71"/>
      <c r="F8" s="71"/>
      <c r="G8" s="71"/>
      <c r="H8" s="71"/>
      <c r="I8" s="72"/>
      <c r="J8" s="70" t="str">
        <f>データ!J6</f>
        <v>水道事業</v>
      </c>
      <c r="K8" s="71"/>
      <c r="L8" s="71"/>
      <c r="M8" s="71"/>
      <c r="N8" s="71"/>
      <c r="O8" s="71"/>
      <c r="P8" s="71"/>
      <c r="Q8" s="72"/>
      <c r="R8" s="70" t="str">
        <f>データ!K6</f>
        <v>簡易水道事業</v>
      </c>
      <c r="S8" s="71"/>
      <c r="T8" s="71"/>
      <c r="U8" s="71"/>
      <c r="V8" s="71"/>
      <c r="W8" s="71"/>
      <c r="X8" s="71"/>
      <c r="Y8" s="72"/>
      <c r="Z8" s="70" t="str">
        <f>データ!L6</f>
        <v>D2</v>
      </c>
      <c r="AA8" s="71"/>
      <c r="AB8" s="71"/>
      <c r="AC8" s="71"/>
      <c r="AD8" s="71"/>
      <c r="AE8" s="71"/>
      <c r="AF8" s="71"/>
      <c r="AG8" s="72"/>
      <c r="AH8" s="3"/>
      <c r="AI8" s="73">
        <f>データ!Q6</f>
        <v>7988</v>
      </c>
      <c r="AJ8" s="74"/>
      <c r="AK8" s="74"/>
      <c r="AL8" s="74"/>
      <c r="AM8" s="74"/>
      <c r="AN8" s="74"/>
      <c r="AO8" s="74"/>
      <c r="AP8" s="75"/>
      <c r="AQ8" s="56">
        <f>データ!R6</f>
        <v>43.11</v>
      </c>
      <c r="AR8" s="56"/>
      <c r="AS8" s="56"/>
      <c r="AT8" s="56"/>
      <c r="AU8" s="56"/>
      <c r="AV8" s="56"/>
      <c r="AW8" s="56"/>
      <c r="AX8" s="56"/>
      <c r="AY8" s="56">
        <f>データ!S6</f>
        <v>185.29</v>
      </c>
      <c r="AZ8" s="56"/>
      <c r="BA8" s="56"/>
      <c r="BB8" s="56"/>
      <c r="BC8" s="56"/>
      <c r="BD8" s="56"/>
      <c r="BE8" s="56"/>
      <c r="BF8" s="56"/>
      <c r="BG8" s="3"/>
      <c r="BH8" s="3"/>
      <c r="BI8" s="3"/>
      <c r="BJ8" s="3"/>
      <c r="BK8" s="3"/>
      <c r="BL8" s="65" t="s">
        <v>9</v>
      </c>
      <c r="BM8" s="66"/>
      <c r="BN8" s="7" t="s">
        <v>10</v>
      </c>
      <c r="BO8" s="8"/>
      <c r="BP8" s="8"/>
      <c r="BQ8" s="8"/>
      <c r="BR8" s="8"/>
      <c r="BS8" s="8"/>
      <c r="BT8" s="8"/>
      <c r="BU8" s="8"/>
      <c r="BV8" s="8"/>
      <c r="BW8" s="8"/>
      <c r="BX8" s="8"/>
      <c r="BY8" s="9"/>
    </row>
    <row r="9" spans="1:78" ht="18.75" customHeight="1">
      <c r="A9" s="2"/>
      <c r="B9" s="67" t="s">
        <v>11</v>
      </c>
      <c r="C9" s="67"/>
      <c r="D9" s="67"/>
      <c r="E9" s="67"/>
      <c r="F9" s="67"/>
      <c r="G9" s="67"/>
      <c r="H9" s="67"/>
      <c r="I9" s="67"/>
      <c r="J9" s="67" t="s">
        <v>12</v>
      </c>
      <c r="K9" s="67"/>
      <c r="L9" s="67"/>
      <c r="M9" s="67"/>
      <c r="N9" s="67"/>
      <c r="O9" s="67"/>
      <c r="P9" s="67"/>
      <c r="Q9" s="67"/>
      <c r="R9" s="67" t="s">
        <v>13</v>
      </c>
      <c r="S9" s="67"/>
      <c r="T9" s="67"/>
      <c r="U9" s="67"/>
      <c r="V9" s="67"/>
      <c r="W9" s="67"/>
      <c r="X9" s="67"/>
      <c r="Y9" s="67"/>
      <c r="Z9" s="67" t="s">
        <v>14</v>
      </c>
      <c r="AA9" s="67"/>
      <c r="AB9" s="67"/>
      <c r="AC9" s="67"/>
      <c r="AD9" s="67"/>
      <c r="AE9" s="67"/>
      <c r="AF9" s="67"/>
      <c r="AG9" s="67"/>
      <c r="AH9" s="3"/>
      <c r="AI9" s="67" t="s">
        <v>15</v>
      </c>
      <c r="AJ9" s="67"/>
      <c r="AK9" s="67"/>
      <c r="AL9" s="67"/>
      <c r="AM9" s="67"/>
      <c r="AN9" s="67"/>
      <c r="AO9" s="67"/>
      <c r="AP9" s="67"/>
      <c r="AQ9" s="67" t="s">
        <v>16</v>
      </c>
      <c r="AR9" s="67"/>
      <c r="AS9" s="67"/>
      <c r="AT9" s="67"/>
      <c r="AU9" s="67"/>
      <c r="AV9" s="67"/>
      <c r="AW9" s="67"/>
      <c r="AX9" s="67"/>
      <c r="AY9" s="67" t="s">
        <v>17</v>
      </c>
      <c r="AZ9" s="67"/>
      <c r="BA9" s="67"/>
      <c r="BB9" s="67"/>
      <c r="BC9" s="67"/>
      <c r="BD9" s="67"/>
      <c r="BE9" s="67"/>
      <c r="BF9" s="67"/>
      <c r="BG9" s="3"/>
      <c r="BH9" s="3"/>
      <c r="BI9" s="3"/>
      <c r="BJ9" s="3"/>
      <c r="BK9" s="3"/>
      <c r="BL9" s="68" t="s">
        <v>18</v>
      </c>
      <c r="BM9" s="69"/>
      <c r="BN9" s="10" t="s">
        <v>19</v>
      </c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2"/>
    </row>
    <row r="10" spans="1:78" ht="18.75" customHeight="1">
      <c r="A10" s="2"/>
      <c r="B10" s="56" t="str">
        <f>データ!M6</f>
        <v>-</v>
      </c>
      <c r="C10" s="56"/>
      <c r="D10" s="56"/>
      <c r="E10" s="56"/>
      <c r="F10" s="56"/>
      <c r="G10" s="56"/>
      <c r="H10" s="56"/>
      <c r="I10" s="56"/>
      <c r="J10" s="56" t="str">
        <f>データ!N6</f>
        <v>該当数値なし</v>
      </c>
      <c r="K10" s="56"/>
      <c r="L10" s="56"/>
      <c r="M10" s="56"/>
      <c r="N10" s="56"/>
      <c r="O10" s="56"/>
      <c r="P10" s="56"/>
      <c r="Q10" s="56"/>
      <c r="R10" s="56">
        <f>データ!O6</f>
        <v>99.8</v>
      </c>
      <c r="S10" s="56"/>
      <c r="T10" s="56"/>
      <c r="U10" s="56"/>
      <c r="V10" s="56"/>
      <c r="W10" s="56"/>
      <c r="X10" s="56"/>
      <c r="Y10" s="56"/>
      <c r="Z10" s="64">
        <f>データ!P6</f>
        <v>3780</v>
      </c>
      <c r="AA10" s="64"/>
      <c r="AB10" s="64"/>
      <c r="AC10" s="64"/>
      <c r="AD10" s="64"/>
      <c r="AE10" s="64"/>
      <c r="AF10" s="64"/>
      <c r="AG10" s="64"/>
      <c r="AH10" s="2"/>
      <c r="AI10" s="64">
        <f>データ!T6</f>
        <v>7825</v>
      </c>
      <c r="AJ10" s="64"/>
      <c r="AK10" s="64"/>
      <c r="AL10" s="64"/>
      <c r="AM10" s="64"/>
      <c r="AN10" s="64"/>
      <c r="AO10" s="64"/>
      <c r="AP10" s="64"/>
      <c r="AQ10" s="56">
        <f>データ!U6</f>
        <v>14.33</v>
      </c>
      <c r="AR10" s="56"/>
      <c r="AS10" s="56"/>
      <c r="AT10" s="56"/>
      <c r="AU10" s="56"/>
      <c r="AV10" s="56"/>
      <c r="AW10" s="56"/>
      <c r="AX10" s="56"/>
      <c r="AY10" s="56">
        <f>データ!V6</f>
        <v>546.05999999999995</v>
      </c>
      <c r="AZ10" s="56"/>
      <c r="BA10" s="56"/>
      <c r="BB10" s="56"/>
      <c r="BC10" s="56"/>
      <c r="BD10" s="56"/>
      <c r="BE10" s="56"/>
      <c r="BF10" s="56"/>
      <c r="BG10" s="3"/>
      <c r="BH10" s="3"/>
      <c r="BI10" s="3"/>
      <c r="BJ10" s="2"/>
      <c r="BK10" s="2"/>
      <c r="BL10" s="57" t="s">
        <v>20</v>
      </c>
      <c r="BM10" s="58"/>
      <c r="BN10" s="13" t="s">
        <v>21</v>
      </c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5"/>
    </row>
    <row r="11" spans="1:78" ht="9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9" t="s">
        <v>22</v>
      </c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</row>
    <row r="12" spans="1:78" ht="9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</row>
    <row r="13" spans="1:78" ht="9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</row>
    <row r="14" spans="1:78" ht="13.5" customHeight="1">
      <c r="A14" s="2"/>
      <c r="B14" s="61" t="s">
        <v>23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3"/>
      <c r="BK14" s="2"/>
      <c r="BL14" s="40" t="s">
        <v>24</v>
      </c>
      <c r="BM14" s="41"/>
      <c r="BN14" s="41"/>
      <c r="BO14" s="41"/>
      <c r="BP14" s="41"/>
      <c r="BQ14" s="41"/>
      <c r="BR14" s="41"/>
      <c r="BS14" s="41"/>
      <c r="BT14" s="41"/>
      <c r="BU14" s="41"/>
      <c r="BV14" s="41"/>
      <c r="BW14" s="41"/>
      <c r="BX14" s="41"/>
      <c r="BY14" s="41"/>
      <c r="BZ14" s="42"/>
    </row>
    <row r="15" spans="1:78" ht="13.5" customHeight="1">
      <c r="A15" s="2"/>
      <c r="B15" s="53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  <c r="AY15" s="54"/>
      <c r="AZ15" s="54"/>
      <c r="BA15" s="54"/>
      <c r="BB15" s="54"/>
      <c r="BC15" s="54"/>
      <c r="BD15" s="54"/>
      <c r="BE15" s="54"/>
      <c r="BF15" s="54"/>
      <c r="BG15" s="54"/>
      <c r="BH15" s="54"/>
      <c r="BI15" s="54"/>
      <c r="BJ15" s="55"/>
      <c r="BK15" s="2"/>
      <c r="BL15" s="43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5"/>
    </row>
    <row r="16" spans="1:78" ht="13.5" customHeight="1">
      <c r="A16" s="2"/>
      <c r="B16" s="16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8"/>
      <c r="BK16" s="2"/>
      <c r="BL16" s="46" t="s">
        <v>105</v>
      </c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8"/>
    </row>
    <row r="17" spans="1:78" ht="13.5" customHeight="1">
      <c r="A17" s="2"/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8"/>
      <c r="BK17" s="2"/>
      <c r="BL17" s="46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8"/>
    </row>
    <row r="18" spans="1:78" ht="13.5" customHeight="1">
      <c r="A18" s="2"/>
      <c r="B18" s="16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8"/>
      <c r="BK18" s="2"/>
      <c r="BL18" s="46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8"/>
    </row>
    <row r="19" spans="1:78" ht="13.5" customHeight="1">
      <c r="A19" s="2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8"/>
      <c r="BK19" s="2"/>
      <c r="BL19" s="46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8"/>
    </row>
    <row r="20" spans="1:78" ht="13.5" customHeight="1">
      <c r="A20" s="2"/>
      <c r="B20" s="16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8"/>
      <c r="BK20" s="2"/>
      <c r="BL20" s="46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8"/>
    </row>
    <row r="21" spans="1:78" ht="13.5" customHeight="1">
      <c r="A21" s="2"/>
      <c r="B21" s="16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8"/>
      <c r="BK21" s="2"/>
      <c r="BL21" s="46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8"/>
    </row>
    <row r="22" spans="1:78" ht="13.5" customHeight="1">
      <c r="A22" s="2"/>
      <c r="B22" s="16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8"/>
      <c r="BK22" s="2"/>
      <c r="BL22" s="46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8"/>
    </row>
    <row r="23" spans="1:78" ht="13.5" customHeight="1">
      <c r="A23" s="2"/>
      <c r="B23" s="16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8"/>
      <c r="BK23" s="2"/>
      <c r="BL23" s="46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8"/>
    </row>
    <row r="24" spans="1:78" ht="13.5" customHeight="1">
      <c r="A24" s="2"/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8"/>
      <c r="BK24" s="2"/>
      <c r="BL24" s="46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8"/>
    </row>
    <row r="25" spans="1:78" ht="13.5" customHeight="1">
      <c r="A25" s="2"/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8"/>
      <c r="BK25" s="2"/>
      <c r="BL25" s="46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8"/>
    </row>
    <row r="26" spans="1:78" ht="13.5" customHeight="1">
      <c r="A26" s="2"/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8"/>
      <c r="BK26" s="2"/>
      <c r="BL26" s="46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8"/>
    </row>
    <row r="27" spans="1:78" ht="13.5" customHeight="1">
      <c r="A27" s="2"/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8"/>
      <c r="BK27" s="2"/>
      <c r="BL27" s="46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8"/>
    </row>
    <row r="28" spans="1:78" ht="13.5" customHeight="1">
      <c r="A28" s="2"/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8"/>
      <c r="BK28" s="2"/>
      <c r="BL28" s="46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8"/>
    </row>
    <row r="29" spans="1:78" ht="13.5" customHeight="1">
      <c r="A29" s="2"/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8"/>
      <c r="BK29" s="2"/>
      <c r="BL29" s="46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8"/>
    </row>
    <row r="30" spans="1:78" ht="13.5" customHeight="1">
      <c r="A30" s="2"/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8"/>
      <c r="BK30" s="2"/>
      <c r="BL30" s="46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8"/>
    </row>
    <row r="31" spans="1:78" ht="13.5" customHeight="1">
      <c r="A31" s="2"/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8"/>
      <c r="BK31" s="2"/>
      <c r="BL31" s="46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8"/>
    </row>
    <row r="32" spans="1:78" ht="13.5" customHeight="1">
      <c r="A32" s="2"/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8"/>
      <c r="BK32" s="2"/>
      <c r="BL32" s="46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8"/>
    </row>
    <row r="33" spans="1:78" ht="13.5" customHeight="1">
      <c r="A33" s="2"/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8"/>
      <c r="BK33" s="2"/>
      <c r="BL33" s="46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8"/>
    </row>
    <row r="34" spans="1:78" ht="13.5" customHeight="1">
      <c r="A34" s="2"/>
      <c r="B34" s="16"/>
      <c r="C34" s="52" t="s">
        <v>25</v>
      </c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19"/>
      <c r="R34" s="52" t="s">
        <v>26</v>
      </c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19"/>
      <c r="AG34" s="52" t="s">
        <v>27</v>
      </c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19"/>
      <c r="AV34" s="52" t="s">
        <v>28</v>
      </c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18"/>
      <c r="BK34" s="2"/>
      <c r="BL34" s="46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8"/>
    </row>
    <row r="35" spans="1:78" ht="13.5" customHeight="1">
      <c r="A35" s="2"/>
      <c r="B35" s="16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19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19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19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18"/>
      <c r="BK35" s="2"/>
      <c r="BL35" s="46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8"/>
    </row>
    <row r="36" spans="1:78" ht="13.5" customHeight="1">
      <c r="A36" s="2"/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8"/>
      <c r="BK36" s="2"/>
      <c r="BL36" s="46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8"/>
    </row>
    <row r="37" spans="1:78" ht="13.5" customHeight="1">
      <c r="A37" s="2"/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8"/>
      <c r="BK37" s="2"/>
      <c r="BL37" s="46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8"/>
    </row>
    <row r="38" spans="1:78" ht="13.5" customHeight="1">
      <c r="A38" s="2"/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8"/>
      <c r="BK38" s="2"/>
      <c r="BL38" s="46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8"/>
    </row>
    <row r="39" spans="1:78" ht="13.5" customHeight="1">
      <c r="A39" s="2"/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8"/>
      <c r="BK39" s="2"/>
      <c r="BL39" s="46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8"/>
    </row>
    <row r="40" spans="1:78" ht="13.5" customHeight="1">
      <c r="A40" s="2"/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8"/>
      <c r="BK40" s="2"/>
      <c r="BL40" s="46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8"/>
    </row>
    <row r="41" spans="1:78" ht="13.5" customHeight="1">
      <c r="A41" s="2"/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8"/>
      <c r="BK41" s="2"/>
      <c r="BL41" s="46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8"/>
    </row>
    <row r="42" spans="1:78" ht="13.5" customHeight="1">
      <c r="A42" s="2"/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8"/>
      <c r="BK42" s="2"/>
      <c r="BL42" s="46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8"/>
    </row>
    <row r="43" spans="1:78" ht="13.5" customHeight="1">
      <c r="A43" s="2"/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8"/>
      <c r="BK43" s="2"/>
      <c r="BL43" s="46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8"/>
    </row>
    <row r="44" spans="1:78" ht="13.5" customHeight="1">
      <c r="A44" s="2"/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8"/>
      <c r="BK44" s="2"/>
      <c r="BL44" s="49"/>
      <c r="BM44" s="50"/>
      <c r="BN44" s="50"/>
      <c r="BO44" s="50"/>
      <c r="BP44" s="50"/>
      <c r="BQ44" s="50"/>
      <c r="BR44" s="50"/>
      <c r="BS44" s="50"/>
      <c r="BT44" s="50"/>
      <c r="BU44" s="50"/>
      <c r="BV44" s="50"/>
      <c r="BW44" s="50"/>
      <c r="BX44" s="50"/>
      <c r="BY44" s="50"/>
      <c r="BZ44" s="51"/>
    </row>
    <row r="45" spans="1:78" ht="13.5" customHeight="1">
      <c r="A45" s="2"/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8"/>
      <c r="BK45" s="2"/>
      <c r="BL45" s="40" t="s">
        <v>29</v>
      </c>
      <c r="BM45" s="41"/>
      <c r="BN45" s="41"/>
      <c r="BO45" s="41"/>
      <c r="BP45" s="41"/>
      <c r="BQ45" s="41"/>
      <c r="BR45" s="41"/>
      <c r="BS45" s="41"/>
      <c r="BT45" s="41"/>
      <c r="BU45" s="41"/>
      <c r="BV45" s="41"/>
      <c r="BW45" s="41"/>
      <c r="BX45" s="41"/>
      <c r="BY45" s="41"/>
      <c r="BZ45" s="42"/>
    </row>
    <row r="46" spans="1:78" ht="13.5" customHeight="1">
      <c r="A46" s="2"/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8"/>
      <c r="BK46" s="2"/>
      <c r="BL46" s="43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5"/>
    </row>
    <row r="47" spans="1:78" ht="13.5" customHeight="1">
      <c r="A47" s="2"/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8"/>
      <c r="BK47" s="2"/>
      <c r="BL47" s="46" t="s">
        <v>106</v>
      </c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8"/>
    </row>
    <row r="48" spans="1:78" ht="13.5" customHeight="1">
      <c r="A48" s="2"/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8"/>
      <c r="BK48" s="2"/>
      <c r="BL48" s="46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8"/>
    </row>
    <row r="49" spans="1:78" ht="13.5" customHeight="1">
      <c r="A49" s="2"/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8"/>
      <c r="BK49" s="2"/>
      <c r="BL49" s="46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8"/>
    </row>
    <row r="50" spans="1:78" ht="13.5" customHeight="1">
      <c r="A50" s="2"/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8"/>
      <c r="BK50" s="2"/>
      <c r="BL50" s="46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8"/>
    </row>
    <row r="51" spans="1:78" ht="13.5" customHeight="1">
      <c r="A51" s="2"/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8"/>
      <c r="BK51" s="2"/>
      <c r="BL51" s="46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8"/>
    </row>
    <row r="52" spans="1:78" ht="13.5" customHeight="1">
      <c r="A52" s="2"/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8"/>
      <c r="BK52" s="2"/>
      <c r="BL52" s="46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8"/>
    </row>
    <row r="53" spans="1:78" ht="13.5" customHeight="1">
      <c r="A53" s="2"/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8"/>
      <c r="BK53" s="2"/>
      <c r="BL53" s="46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8"/>
    </row>
    <row r="54" spans="1:78" ht="13.5" customHeight="1">
      <c r="A54" s="2"/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8"/>
      <c r="BK54" s="2"/>
      <c r="BL54" s="46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8"/>
    </row>
    <row r="55" spans="1:78" ht="13.5" customHeight="1">
      <c r="A55" s="2"/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8"/>
      <c r="BK55" s="2"/>
      <c r="BL55" s="46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8"/>
    </row>
    <row r="56" spans="1:78" ht="13.5" customHeight="1">
      <c r="A56" s="2"/>
      <c r="B56" s="16"/>
      <c r="C56" s="52" t="s">
        <v>30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19"/>
      <c r="R56" s="52" t="s">
        <v>31</v>
      </c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19"/>
      <c r="AG56" s="52" t="s">
        <v>32</v>
      </c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19"/>
      <c r="AV56" s="52" t="s">
        <v>33</v>
      </c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18"/>
      <c r="BK56" s="2"/>
      <c r="BL56" s="46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8"/>
    </row>
    <row r="57" spans="1:78" ht="13.5" customHeight="1">
      <c r="A57" s="2"/>
      <c r="B57" s="16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19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19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19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18"/>
      <c r="BK57" s="2"/>
      <c r="BL57" s="46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8"/>
    </row>
    <row r="58" spans="1:78" ht="13.5" customHeight="1">
      <c r="A58" s="2"/>
      <c r="B58" s="16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19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19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19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18"/>
      <c r="BK58" s="2"/>
      <c r="BL58" s="46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8"/>
    </row>
    <row r="59" spans="1:78" ht="13.5" customHeight="1">
      <c r="A59" s="2"/>
      <c r="B59" s="21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3"/>
      <c r="BK59" s="2"/>
      <c r="BL59" s="46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8"/>
    </row>
    <row r="60" spans="1:78" ht="13.5" customHeight="1">
      <c r="A60" s="2"/>
      <c r="B60" s="53" t="s">
        <v>34</v>
      </c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54"/>
      <c r="AY60" s="54"/>
      <c r="AZ60" s="54"/>
      <c r="BA60" s="54"/>
      <c r="BB60" s="54"/>
      <c r="BC60" s="54"/>
      <c r="BD60" s="54"/>
      <c r="BE60" s="54"/>
      <c r="BF60" s="54"/>
      <c r="BG60" s="54"/>
      <c r="BH60" s="54"/>
      <c r="BI60" s="54"/>
      <c r="BJ60" s="55"/>
      <c r="BK60" s="2"/>
      <c r="BL60" s="46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8"/>
    </row>
    <row r="61" spans="1:78" ht="13.5" customHeight="1">
      <c r="A61" s="2"/>
      <c r="B61" s="53"/>
      <c r="C61" s="54"/>
      <c r="D61" s="54"/>
      <c r="E61" s="54"/>
      <c r="F61" s="54"/>
      <c r="G61" s="54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  <c r="AI61" s="54"/>
      <c r="AJ61" s="54"/>
      <c r="AK61" s="54"/>
      <c r="AL61" s="54"/>
      <c r="AM61" s="54"/>
      <c r="AN61" s="54"/>
      <c r="AO61" s="54"/>
      <c r="AP61" s="54"/>
      <c r="AQ61" s="54"/>
      <c r="AR61" s="54"/>
      <c r="AS61" s="54"/>
      <c r="AT61" s="54"/>
      <c r="AU61" s="54"/>
      <c r="AV61" s="54"/>
      <c r="AW61" s="54"/>
      <c r="AX61" s="54"/>
      <c r="AY61" s="54"/>
      <c r="AZ61" s="54"/>
      <c r="BA61" s="54"/>
      <c r="BB61" s="54"/>
      <c r="BC61" s="54"/>
      <c r="BD61" s="54"/>
      <c r="BE61" s="54"/>
      <c r="BF61" s="54"/>
      <c r="BG61" s="54"/>
      <c r="BH61" s="54"/>
      <c r="BI61" s="54"/>
      <c r="BJ61" s="55"/>
      <c r="BK61" s="2"/>
      <c r="BL61" s="46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8"/>
    </row>
    <row r="62" spans="1:78" ht="13.5" customHeight="1">
      <c r="A62" s="2"/>
      <c r="B62" s="16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8"/>
      <c r="BK62" s="2"/>
      <c r="BL62" s="46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8"/>
    </row>
    <row r="63" spans="1:78" ht="13.5" customHeight="1">
      <c r="A63" s="2"/>
      <c r="B63" s="16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8"/>
      <c r="BK63" s="2"/>
      <c r="BL63" s="49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1"/>
    </row>
    <row r="64" spans="1:78" ht="13.5" customHeight="1">
      <c r="A64" s="2"/>
      <c r="B64" s="16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8"/>
      <c r="BK64" s="2"/>
      <c r="BL64" s="40" t="s">
        <v>35</v>
      </c>
      <c r="BM64" s="41"/>
      <c r="BN64" s="41"/>
      <c r="BO64" s="41"/>
      <c r="BP64" s="41"/>
      <c r="BQ64" s="41"/>
      <c r="BR64" s="41"/>
      <c r="BS64" s="41"/>
      <c r="BT64" s="41"/>
      <c r="BU64" s="41"/>
      <c r="BV64" s="41"/>
      <c r="BW64" s="41"/>
      <c r="BX64" s="41"/>
      <c r="BY64" s="41"/>
      <c r="BZ64" s="42"/>
    </row>
    <row r="65" spans="1:78" ht="13.5" customHeight="1">
      <c r="A65" s="2"/>
      <c r="B65" s="16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8"/>
      <c r="BK65" s="2"/>
      <c r="BL65" s="43"/>
      <c r="BM65" s="44"/>
      <c r="BN65" s="44"/>
      <c r="BO65" s="44"/>
      <c r="BP65" s="44"/>
      <c r="BQ65" s="44"/>
      <c r="BR65" s="44"/>
      <c r="BS65" s="44"/>
      <c r="BT65" s="44"/>
      <c r="BU65" s="44"/>
      <c r="BV65" s="44"/>
      <c r="BW65" s="44"/>
      <c r="BX65" s="44"/>
      <c r="BY65" s="44"/>
      <c r="BZ65" s="45"/>
    </row>
    <row r="66" spans="1:78" ht="13.5" customHeight="1">
      <c r="A66" s="2"/>
      <c r="B66" s="16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8"/>
      <c r="BK66" s="2"/>
      <c r="BL66" s="46" t="s">
        <v>107</v>
      </c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8"/>
    </row>
    <row r="67" spans="1:78" ht="13.5" customHeight="1">
      <c r="A67" s="2"/>
      <c r="B67" s="16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8"/>
      <c r="BK67" s="2"/>
      <c r="BL67" s="46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8"/>
    </row>
    <row r="68" spans="1:78" ht="13.5" customHeight="1">
      <c r="A68" s="2"/>
      <c r="B68" s="16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8"/>
      <c r="BK68" s="2"/>
      <c r="BL68" s="46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8"/>
    </row>
    <row r="69" spans="1:78" ht="13.5" customHeight="1">
      <c r="A69" s="2"/>
      <c r="B69" s="16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8"/>
      <c r="BK69" s="2"/>
      <c r="BL69" s="46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8"/>
    </row>
    <row r="70" spans="1:78" ht="13.5" customHeight="1">
      <c r="A70" s="2"/>
      <c r="B70" s="16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8"/>
      <c r="BK70" s="2"/>
      <c r="BL70" s="46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8"/>
    </row>
    <row r="71" spans="1:78" ht="13.5" customHeight="1">
      <c r="A71" s="2"/>
      <c r="B71" s="16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8"/>
      <c r="BK71" s="2"/>
      <c r="BL71" s="46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8"/>
    </row>
    <row r="72" spans="1:78" ht="13.5" customHeight="1">
      <c r="A72" s="2"/>
      <c r="B72" s="16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8"/>
      <c r="BK72" s="2"/>
      <c r="BL72" s="46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8"/>
    </row>
    <row r="73" spans="1:78" ht="13.5" customHeight="1">
      <c r="A73" s="2"/>
      <c r="B73" s="16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8"/>
      <c r="BK73" s="2"/>
      <c r="BL73" s="46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8"/>
    </row>
    <row r="74" spans="1:78" ht="13.5" customHeight="1">
      <c r="A74" s="2"/>
      <c r="B74" s="16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8"/>
      <c r="BK74" s="2"/>
      <c r="BL74" s="46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8"/>
    </row>
    <row r="75" spans="1:78" ht="13.5" customHeight="1">
      <c r="A75" s="2"/>
      <c r="B75" s="16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8"/>
      <c r="BK75" s="2"/>
      <c r="BL75" s="46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8"/>
    </row>
    <row r="76" spans="1:78" ht="13.5" customHeight="1">
      <c r="A76" s="2"/>
      <c r="B76" s="16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8"/>
      <c r="BK76" s="2"/>
      <c r="BL76" s="46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8"/>
    </row>
    <row r="77" spans="1:78" ht="13.5" customHeight="1">
      <c r="A77" s="2"/>
      <c r="B77" s="16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8"/>
      <c r="BK77" s="2"/>
      <c r="BL77" s="46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8"/>
    </row>
    <row r="78" spans="1:78" ht="13.5" customHeight="1">
      <c r="A78" s="2"/>
      <c r="B78" s="16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8"/>
      <c r="BK78" s="2"/>
      <c r="BL78" s="46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8"/>
    </row>
    <row r="79" spans="1:78" ht="13.5" customHeight="1">
      <c r="A79" s="2"/>
      <c r="B79" s="16"/>
      <c r="C79" s="52" t="s">
        <v>36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19"/>
      <c r="V79" s="19"/>
      <c r="W79" s="52" t="s">
        <v>37</v>
      </c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19"/>
      <c r="AP79" s="19"/>
      <c r="AQ79" s="52" t="s">
        <v>38</v>
      </c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17"/>
      <c r="BJ79" s="18"/>
      <c r="BK79" s="2"/>
      <c r="BL79" s="46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8"/>
    </row>
    <row r="80" spans="1:78" ht="13.5" customHeight="1">
      <c r="A80" s="2"/>
      <c r="B80" s="16"/>
      <c r="C80" s="52"/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19"/>
      <c r="V80" s="19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19"/>
      <c r="AP80" s="19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17"/>
      <c r="BJ80" s="18"/>
      <c r="BK80" s="2"/>
      <c r="BL80" s="46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8"/>
    </row>
    <row r="81" spans="1:78" ht="13.5" customHeight="1">
      <c r="A81" s="2"/>
      <c r="B81" s="16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17"/>
      <c r="V81" s="17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17"/>
      <c r="AP81" s="17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  <c r="BF81" s="24"/>
      <c r="BG81" s="24"/>
      <c r="BH81" s="24"/>
      <c r="BI81" s="17"/>
      <c r="BJ81" s="18"/>
      <c r="BK81" s="2"/>
      <c r="BL81" s="46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8"/>
    </row>
    <row r="82" spans="1:78" ht="13.5" customHeight="1">
      <c r="A82" s="2"/>
      <c r="B82" s="21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3"/>
      <c r="BK82" s="2"/>
      <c r="BL82" s="49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1"/>
    </row>
    <row r="83" spans="1:78">
      <c r="C83" s="2" t="s">
        <v>39</v>
      </c>
    </row>
  </sheetData>
  <sheetProtection password="8649" sheet="1" objects="1" scenarios="1" formatCells="0" formatColumns="0" formatRows="0"/>
  <mergeCells count="53">
    <mergeCell ref="B2:BZ4"/>
    <mergeCell ref="B6:AG6"/>
    <mergeCell ref="B7:I7"/>
    <mergeCell ref="J7:Q7"/>
    <mergeCell ref="R7:Y7"/>
    <mergeCell ref="Z7:AG7"/>
    <mergeCell ref="AI7:AP7"/>
    <mergeCell ref="AQ7:AX7"/>
    <mergeCell ref="AY7:BF7"/>
    <mergeCell ref="AY8:BF8"/>
    <mergeCell ref="BL8:BM8"/>
    <mergeCell ref="B9:I9"/>
    <mergeCell ref="J9:Q9"/>
    <mergeCell ref="R9:Y9"/>
    <mergeCell ref="Z9:AG9"/>
    <mergeCell ref="AI9:AP9"/>
    <mergeCell ref="AQ9:AX9"/>
    <mergeCell ref="AY9:BF9"/>
    <mergeCell ref="BL9:BM9"/>
    <mergeCell ref="B8:I8"/>
    <mergeCell ref="J8:Q8"/>
    <mergeCell ref="R8:Y8"/>
    <mergeCell ref="Z8:AG8"/>
    <mergeCell ref="AI8:AP8"/>
    <mergeCell ref="AQ8:AX8"/>
    <mergeCell ref="BL16:BZ44"/>
    <mergeCell ref="C34:P35"/>
    <mergeCell ref="R34:AE35"/>
    <mergeCell ref="AG34:AT35"/>
    <mergeCell ref="AV34:BI35"/>
    <mergeCell ref="AY10:BF10"/>
    <mergeCell ref="BL10:BM10"/>
    <mergeCell ref="BL11:BZ13"/>
    <mergeCell ref="B14:BJ15"/>
    <mergeCell ref="BL14:BZ15"/>
    <mergeCell ref="B10:I10"/>
    <mergeCell ref="J10:Q10"/>
    <mergeCell ref="R10:Y10"/>
    <mergeCell ref="Z10:AG10"/>
    <mergeCell ref="AI10:AP10"/>
    <mergeCell ref="AQ10:AX10"/>
    <mergeCell ref="BL45:BZ46"/>
    <mergeCell ref="BL47:BZ63"/>
    <mergeCell ref="C56:P57"/>
    <mergeCell ref="R56:AE57"/>
    <mergeCell ref="AG56:AT57"/>
    <mergeCell ref="AV56:BI57"/>
    <mergeCell ref="B60:BJ61"/>
    <mergeCell ref="BL64:BZ65"/>
    <mergeCell ref="BL66:BZ82"/>
    <mergeCell ref="C79:T80"/>
    <mergeCell ref="W79:AN80"/>
    <mergeCell ref="AQ79:BH80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M10"/>
  <sheetViews>
    <sheetView showGridLines="0" workbookViewId="0"/>
  </sheetViews>
  <sheetFormatPr defaultRowHeight="13.5"/>
  <cols>
    <col min="2" max="143" width="11.875" customWidth="1"/>
  </cols>
  <sheetData>
    <row r="1" spans="1:143">
      <c r="A1" t="s">
        <v>40</v>
      </c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>
        <v>1</v>
      </c>
      <c r="X1" s="25">
        <v>1</v>
      </c>
      <c r="Y1" s="25">
        <v>1</v>
      </c>
      <c r="Z1" s="25">
        <v>1</v>
      </c>
      <c r="AA1" s="25">
        <v>1</v>
      </c>
      <c r="AB1" s="25">
        <v>1</v>
      </c>
      <c r="AC1" s="25">
        <v>1</v>
      </c>
      <c r="AD1" s="25">
        <v>1</v>
      </c>
      <c r="AE1" s="25">
        <v>1</v>
      </c>
      <c r="AF1" s="25">
        <v>1</v>
      </c>
      <c r="AG1" s="25"/>
      <c r="AH1" s="25">
        <v>1</v>
      </c>
      <c r="AI1" s="25">
        <v>1</v>
      </c>
      <c r="AJ1" s="25">
        <v>1</v>
      </c>
      <c r="AK1" s="25">
        <v>1</v>
      </c>
      <c r="AL1" s="25">
        <v>1</v>
      </c>
      <c r="AM1" s="25">
        <v>1</v>
      </c>
      <c r="AN1" s="25">
        <v>1</v>
      </c>
      <c r="AO1" s="25">
        <v>1</v>
      </c>
      <c r="AP1" s="25">
        <v>1</v>
      </c>
      <c r="AQ1" s="25">
        <v>1</v>
      </c>
      <c r="AR1" s="25"/>
      <c r="AS1" s="25">
        <v>1</v>
      </c>
      <c r="AT1" s="25">
        <v>1</v>
      </c>
      <c r="AU1" s="25">
        <v>1</v>
      </c>
      <c r="AV1" s="25">
        <v>1</v>
      </c>
      <c r="AW1" s="25">
        <v>1</v>
      </c>
      <c r="AX1" s="25">
        <v>1</v>
      </c>
      <c r="AY1" s="25">
        <v>1</v>
      </c>
      <c r="AZ1" s="25">
        <v>1</v>
      </c>
      <c r="BA1" s="25">
        <v>1</v>
      </c>
      <c r="BB1" s="25">
        <v>1</v>
      </c>
      <c r="BC1" s="25"/>
      <c r="BD1" s="25">
        <v>1</v>
      </c>
      <c r="BE1" s="25">
        <v>1</v>
      </c>
      <c r="BF1" s="25">
        <v>1</v>
      </c>
      <c r="BG1" s="25">
        <v>1</v>
      </c>
      <c r="BH1" s="25">
        <v>1</v>
      </c>
      <c r="BI1" s="25">
        <v>1</v>
      </c>
      <c r="BJ1" s="25">
        <v>1</v>
      </c>
      <c r="BK1" s="25">
        <v>1</v>
      </c>
      <c r="BL1" s="25">
        <v>1</v>
      </c>
      <c r="BM1" s="25">
        <v>1</v>
      </c>
      <c r="BN1" s="25"/>
      <c r="BO1" s="25">
        <v>1</v>
      </c>
      <c r="BP1" s="25">
        <v>1</v>
      </c>
      <c r="BQ1" s="25">
        <v>1</v>
      </c>
      <c r="BR1" s="25">
        <v>1</v>
      </c>
      <c r="BS1" s="25">
        <v>1</v>
      </c>
      <c r="BT1" s="25">
        <v>1</v>
      </c>
      <c r="BU1" s="25">
        <v>1</v>
      </c>
      <c r="BV1" s="25">
        <v>1</v>
      </c>
      <c r="BW1" s="25">
        <v>1</v>
      </c>
      <c r="BX1" s="25">
        <v>1</v>
      </c>
      <c r="BY1" s="25"/>
      <c r="BZ1" s="25">
        <v>1</v>
      </c>
      <c r="CA1" s="25">
        <v>1</v>
      </c>
      <c r="CB1" s="25">
        <v>1</v>
      </c>
      <c r="CC1" s="25">
        <v>1</v>
      </c>
      <c r="CD1" s="25">
        <v>1</v>
      </c>
      <c r="CE1" s="25">
        <v>1</v>
      </c>
      <c r="CF1" s="25">
        <v>1</v>
      </c>
      <c r="CG1" s="25">
        <v>1</v>
      </c>
      <c r="CH1" s="25">
        <v>1</v>
      </c>
      <c r="CI1" s="25">
        <v>1</v>
      </c>
      <c r="CJ1" s="25"/>
      <c r="CK1" s="25">
        <v>1</v>
      </c>
      <c r="CL1" s="25">
        <v>1</v>
      </c>
      <c r="CM1" s="25">
        <v>1</v>
      </c>
      <c r="CN1" s="25">
        <v>1</v>
      </c>
      <c r="CO1" s="25">
        <v>1</v>
      </c>
      <c r="CP1" s="25">
        <v>1</v>
      </c>
      <c r="CQ1" s="25">
        <v>1</v>
      </c>
      <c r="CR1" s="25">
        <v>1</v>
      </c>
      <c r="CS1" s="25">
        <v>1</v>
      </c>
      <c r="CT1" s="25">
        <v>1</v>
      </c>
      <c r="CU1" s="25"/>
      <c r="CV1" s="25">
        <v>1</v>
      </c>
      <c r="CW1" s="25">
        <v>1</v>
      </c>
      <c r="CX1" s="25">
        <v>1</v>
      </c>
      <c r="CY1" s="25">
        <v>1</v>
      </c>
      <c r="CZ1" s="25">
        <v>1</v>
      </c>
      <c r="DA1" s="25">
        <v>1</v>
      </c>
      <c r="DB1" s="25">
        <v>1</v>
      </c>
      <c r="DC1" s="25">
        <v>1</v>
      </c>
      <c r="DD1" s="25">
        <v>1</v>
      </c>
      <c r="DE1" s="25">
        <v>1</v>
      </c>
      <c r="DF1" s="25"/>
      <c r="DG1" s="25">
        <v>1</v>
      </c>
      <c r="DH1" s="25">
        <v>1</v>
      </c>
      <c r="DI1" s="25">
        <v>1</v>
      </c>
      <c r="DJ1" s="25">
        <v>1</v>
      </c>
      <c r="DK1" s="25">
        <v>1</v>
      </c>
      <c r="DL1" s="25">
        <v>1</v>
      </c>
      <c r="DM1" s="25">
        <v>1</v>
      </c>
      <c r="DN1" s="25">
        <v>1</v>
      </c>
      <c r="DO1" s="25">
        <v>1</v>
      </c>
      <c r="DP1" s="25">
        <v>1</v>
      </c>
      <c r="DQ1" s="25"/>
      <c r="DR1" s="25">
        <v>1</v>
      </c>
      <c r="DS1" s="25">
        <v>1</v>
      </c>
      <c r="DT1" s="25">
        <v>1</v>
      </c>
      <c r="DU1" s="25">
        <v>1</v>
      </c>
      <c r="DV1" s="25">
        <v>1</v>
      </c>
      <c r="DW1" s="25">
        <v>1</v>
      </c>
      <c r="DX1" s="25">
        <v>1</v>
      </c>
      <c r="DY1" s="25">
        <v>1</v>
      </c>
      <c r="DZ1" s="25">
        <v>1</v>
      </c>
      <c r="EA1" s="25">
        <v>1</v>
      </c>
      <c r="EB1" s="25"/>
      <c r="EC1" s="25">
        <v>1</v>
      </c>
      <c r="ED1" s="25">
        <v>1</v>
      </c>
      <c r="EE1" s="25">
        <v>1</v>
      </c>
      <c r="EF1" s="25">
        <v>1</v>
      </c>
      <c r="EG1" s="25">
        <v>1</v>
      </c>
      <c r="EH1" s="25">
        <v>1</v>
      </c>
      <c r="EI1" s="25">
        <v>1</v>
      </c>
      <c r="EJ1" s="25">
        <v>1</v>
      </c>
      <c r="EK1" s="25">
        <v>1</v>
      </c>
      <c r="EL1" s="25">
        <v>1</v>
      </c>
      <c r="EM1" s="25"/>
    </row>
    <row r="2" spans="1:143">
      <c r="A2" s="26" t="s">
        <v>41</v>
      </c>
      <c r="B2" s="26">
        <f>COLUMN()-1</f>
        <v>1</v>
      </c>
      <c r="C2" s="26">
        <f t="shared" ref="C2:BQ2" si="0">COLUMN()-1</f>
        <v>2</v>
      </c>
      <c r="D2" s="26">
        <f t="shared" si="0"/>
        <v>3</v>
      </c>
      <c r="E2" s="26">
        <f t="shared" si="0"/>
        <v>4</v>
      </c>
      <c r="F2" s="26">
        <f t="shared" si="0"/>
        <v>5</v>
      </c>
      <c r="G2" s="26">
        <f t="shared" si="0"/>
        <v>6</v>
      </c>
      <c r="H2" s="26">
        <f t="shared" si="0"/>
        <v>7</v>
      </c>
      <c r="I2" s="26">
        <f t="shared" si="0"/>
        <v>8</v>
      </c>
      <c r="J2" s="26">
        <f t="shared" si="0"/>
        <v>9</v>
      </c>
      <c r="K2" s="26">
        <f t="shared" si="0"/>
        <v>10</v>
      </c>
      <c r="L2" s="26">
        <f t="shared" si="0"/>
        <v>11</v>
      </c>
      <c r="M2" s="26">
        <f t="shared" si="0"/>
        <v>12</v>
      </c>
      <c r="N2" s="26">
        <f t="shared" si="0"/>
        <v>13</v>
      </c>
      <c r="O2" s="26">
        <f t="shared" si="0"/>
        <v>14</v>
      </c>
      <c r="P2" s="26">
        <f t="shared" si="0"/>
        <v>15</v>
      </c>
      <c r="Q2" s="26">
        <f t="shared" si="0"/>
        <v>16</v>
      </c>
      <c r="R2" s="26">
        <f t="shared" si="0"/>
        <v>17</v>
      </c>
      <c r="S2" s="26">
        <f t="shared" si="0"/>
        <v>18</v>
      </c>
      <c r="T2" s="26">
        <f t="shared" si="0"/>
        <v>19</v>
      </c>
      <c r="U2" s="26">
        <f t="shared" si="0"/>
        <v>20</v>
      </c>
      <c r="V2" s="26">
        <f t="shared" si="0"/>
        <v>21</v>
      </c>
      <c r="W2" s="26">
        <f t="shared" si="0"/>
        <v>22</v>
      </c>
      <c r="X2" s="26">
        <f t="shared" si="0"/>
        <v>23</v>
      </c>
      <c r="Y2" s="26">
        <f t="shared" si="0"/>
        <v>24</v>
      </c>
      <c r="Z2" s="26">
        <f t="shared" si="0"/>
        <v>25</v>
      </c>
      <c r="AA2" s="26">
        <f t="shared" si="0"/>
        <v>26</v>
      </c>
      <c r="AB2" s="26">
        <f t="shared" si="0"/>
        <v>27</v>
      </c>
      <c r="AC2" s="26">
        <f t="shared" si="0"/>
        <v>28</v>
      </c>
      <c r="AD2" s="26">
        <f t="shared" si="0"/>
        <v>29</v>
      </c>
      <c r="AE2" s="26">
        <f t="shared" si="0"/>
        <v>30</v>
      </c>
      <c r="AF2" s="26">
        <f t="shared" si="0"/>
        <v>31</v>
      </c>
      <c r="AG2" s="26">
        <f t="shared" si="0"/>
        <v>32</v>
      </c>
      <c r="AH2" s="26">
        <f t="shared" si="0"/>
        <v>33</v>
      </c>
      <c r="AI2" s="26">
        <f t="shared" si="0"/>
        <v>34</v>
      </c>
      <c r="AJ2" s="26">
        <f t="shared" si="0"/>
        <v>35</v>
      </c>
      <c r="AK2" s="26">
        <f t="shared" si="0"/>
        <v>36</v>
      </c>
      <c r="AL2" s="26">
        <f t="shared" si="0"/>
        <v>37</v>
      </c>
      <c r="AM2" s="26">
        <f t="shared" si="0"/>
        <v>38</v>
      </c>
      <c r="AN2" s="26">
        <f t="shared" si="0"/>
        <v>39</v>
      </c>
      <c r="AO2" s="26">
        <f t="shared" si="0"/>
        <v>40</v>
      </c>
      <c r="AP2" s="26">
        <f t="shared" si="0"/>
        <v>41</v>
      </c>
      <c r="AQ2" s="26">
        <f t="shared" si="0"/>
        <v>42</v>
      </c>
      <c r="AR2" s="26">
        <f t="shared" si="0"/>
        <v>43</v>
      </c>
      <c r="AS2" s="26">
        <f t="shared" si="0"/>
        <v>44</v>
      </c>
      <c r="AT2" s="26">
        <f t="shared" si="0"/>
        <v>45</v>
      </c>
      <c r="AU2" s="26">
        <f t="shared" si="0"/>
        <v>46</v>
      </c>
      <c r="AV2" s="26">
        <f t="shared" si="0"/>
        <v>47</v>
      </c>
      <c r="AW2" s="26">
        <f t="shared" si="0"/>
        <v>48</v>
      </c>
      <c r="AX2" s="26">
        <f t="shared" si="0"/>
        <v>49</v>
      </c>
      <c r="AY2" s="26">
        <f t="shared" si="0"/>
        <v>50</v>
      </c>
      <c r="AZ2" s="26">
        <f t="shared" si="0"/>
        <v>51</v>
      </c>
      <c r="BA2" s="26">
        <f t="shared" si="0"/>
        <v>52</v>
      </c>
      <c r="BB2" s="26">
        <f t="shared" si="0"/>
        <v>53</v>
      </c>
      <c r="BC2" s="26">
        <f t="shared" si="0"/>
        <v>54</v>
      </c>
      <c r="BD2" s="26">
        <f t="shared" si="0"/>
        <v>55</v>
      </c>
      <c r="BE2" s="26">
        <f t="shared" si="0"/>
        <v>56</v>
      </c>
      <c r="BF2" s="26">
        <f t="shared" si="0"/>
        <v>57</v>
      </c>
      <c r="BG2" s="26">
        <f t="shared" si="0"/>
        <v>58</v>
      </c>
      <c r="BH2" s="26">
        <f t="shared" si="0"/>
        <v>59</v>
      </c>
      <c r="BI2" s="26">
        <f t="shared" si="0"/>
        <v>60</v>
      </c>
      <c r="BJ2" s="26">
        <f t="shared" si="0"/>
        <v>61</v>
      </c>
      <c r="BK2" s="26">
        <f t="shared" si="0"/>
        <v>62</v>
      </c>
      <c r="BL2" s="26">
        <f t="shared" si="0"/>
        <v>63</v>
      </c>
      <c r="BM2" s="26">
        <f t="shared" si="0"/>
        <v>64</v>
      </c>
      <c r="BN2" s="26">
        <f t="shared" si="0"/>
        <v>65</v>
      </c>
      <c r="BO2" s="26">
        <f t="shared" si="0"/>
        <v>66</v>
      </c>
      <c r="BP2" s="26">
        <f t="shared" si="0"/>
        <v>67</v>
      </c>
      <c r="BQ2" s="26">
        <f t="shared" si="0"/>
        <v>68</v>
      </c>
      <c r="BR2" s="26">
        <f t="shared" ref="BR2:EC2" si="1">COLUMN()-1</f>
        <v>69</v>
      </c>
      <c r="BS2" s="26">
        <f t="shared" si="1"/>
        <v>70</v>
      </c>
      <c r="BT2" s="26">
        <f t="shared" si="1"/>
        <v>71</v>
      </c>
      <c r="BU2" s="26">
        <f t="shared" si="1"/>
        <v>72</v>
      </c>
      <c r="BV2" s="26">
        <f t="shared" si="1"/>
        <v>73</v>
      </c>
      <c r="BW2" s="26">
        <f t="shared" si="1"/>
        <v>74</v>
      </c>
      <c r="BX2" s="26">
        <f t="shared" si="1"/>
        <v>75</v>
      </c>
      <c r="BY2" s="26">
        <f t="shared" si="1"/>
        <v>76</v>
      </c>
      <c r="BZ2" s="26">
        <f t="shared" si="1"/>
        <v>77</v>
      </c>
      <c r="CA2" s="26">
        <f t="shared" si="1"/>
        <v>78</v>
      </c>
      <c r="CB2" s="26">
        <f t="shared" si="1"/>
        <v>79</v>
      </c>
      <c r="CC2" s="26">
        <f t="shared" si="1"/>
        <v>80</v>
      </c>
      <c r="CD2" s="26">
        <f t="shared" si="1"/>
        <v>81</v>
      </c>
      <c r="CE2" s="26">
        <f t="shared" si="1"/>
        <v>82</v>
      </c>
      <c r="CF2" s="26">
        <f t="shared" si="1"/>
        <v>83</v>
      </c>
      <c r="CG2" s="26">
        <f t="shared" si="1"/>
        <v>84</v>
      </c>
      <c r="CH2" s="26">
        <f t="shared" si="1"/>
        <v>85</v>
      </c>
      <c r="CI2" s="26">
        <f t="shared" si="1"/>
        <v>86</v>
      </c>
      <c r="CJ2" s="26">
        <f t="shared" si="1"/>
        <v>87</v>
      </c>
      <c r="CK2" s="26">
        <f t="shared" si="1"/>
        <v>88</v>
      </c>
      <c r="CL2" s="26">
        <f t="shared" si="1"/>
        <v>89</v>
      </c>
      <c r="CM2" s="26">
        <f t="shared" si="1"/>
        <v>90</v>
      </c>
      <c r="CN2" s="26">
        <f t="shared" si="1"/>
        <v>91</v>
      </c>
      <c r="CO2" s="26">
        <f t="shared" si="1"/>
        <v>92</v>
      </c>
      <c r="CP2" s="26">
        <f t="shared" si="1"/>
        <v>93</v>
      </c>
      <c r="CQ2" s="26">
        <f t="shared" si="1"/>
        <v>94</v>
      </c>
      <c r="CR2" s="26">
        <f t="shared" si="1"/>
        <v>95</v>
      </c>
      <c r="CS2" s="26">
        <f t="shared" si="1"/>
        <v>96</v>
      </c>
      <c r="CT2" s="26">
        <f t="shared" si="1"/>
        <v>97</v>
      </c>
      <c r="CU2" s="26">
        <f t="shared" si="1"/>
        <v>98</v>
      </c>
      <c r="CV2" s="26">
        <f t="shared" si="1"/>
        <v>99</v>
      </c>
      <c r="CW2" s="26">
        <f t="shared" si="1"/>
        <v>100</v>
      </c>
      <c r="CX2" s="26">
        <f t="shared" si="1"/>
        <v>101</v>
      </c>
      <c r="CY2" s="26">
        <f t="shared" si="1"/>
        <v>102</v>
      </c>
      <c r="CZ2" s="26">
        <f t="shared" si="1"/>
        <v>103</v>
      </c>
      <c r="DA2" s="26">
        <f t="shared" si="1"/>
        <v>104</v>
      </c>
      <c r="DB2" s="26">
        <f t="shared" si="1"/>
        <v>105</v>
      </c>
      <c r="DC2" s="26">
        <f t="shared" si="1"/>
        <v>106</v>
      </c>
      <c r="DD2" s="26">
        <f t="shared" si="1"/>
        <v>107</v>
      </c>
      <c r="DE2" s="26">
        <f t="shared" si="1"/>
        <v>108</v>
      </c>
      <c r="DF2" s="26">
        <f t="shared" si="1"/>
        <v>109</v>
      </c>
      <c r="DG2" s="26">
        <f t="shared" si="1"/>
        <v>110</v>
      </c>
      <c r="DH2" s="26">
        <f t="shared" si="1"/>
        <v>111</v>
      </c>
      <c r="DI2" s="26">
        <f t="shared" si="1"/>
        <v>112</v>
      </c>
      <c r="DJ2" s="26">
        <f t="shared" si="1"/>
        <v>113</v>
      </c>
      <c r="DK2" s="26">
        <f t="shared" si="1"/>
        <v>114</v>
      </c>
      <c r="DL2" s="26">
        <f t="shared" si="1"/>
        <v>115</v>
      </c>
      <c r="DM2" s="26">
        <f t="shared" si="1"/>
        <v>116</v>
      </c>
      <c r="DN2" s="26">
        <f t="shared" si="1"/>
        <v>117</v>
      </c>
      <c r="DO2" s="26">
        <f t="shared" si="1"/>
        <v>118</v>
      </c>
      <c r="DP2" s="26">
        <f t="shared" si="1"/>
        <v>119</v>
      </c>
      <c r="DQ2" s="26">
        <f t="shared" si="1"/>
        <v>120</v>
      </c>
      <c r="DR2" s="26">
        <f t="shared" si="1"/>
        <v>121</v>
      </c>
      <c r="DS2" s="26">
        <f t="shared" si="1"/>
        <v>122</v>
      </c>
      <c r="DT2" s="26">
        <f t="shared" si="1"/>
        <v>123</v>
      </c>
      <c r="DU2" s="26">
        <f t="shared" si="1"/>
        <v>124</v>
      </c>
      <c r="DV2" s="26">
        <f t="shared" si="1"/>
        <v>125</v>
      </c>
      <c r="DW2" s="26">
        <f t="shared" si="1"/>
        <v>126</v>
      </c>
      <c r="DX2" s="26">
        <f t="shared" si="1"/>
        <v>127</v>
      </c>
      <c r="DY2" s="26">
        <f t="shared" si="1"/>
        <v>128</v>
      </c>
      <c r="DZ2" s="26">
        <f t="shared" si="1"/>
        <v>129</v>
      </c>
      <c r="EA2" s="26">
        <f t="shared" si="1"/>
        <v>130</v>
      </c>
      <c r="EB2" s="26">
        <f t="shared" si="1"/>
        <v>131</v>
      </c>
      <c r="EC2" s="26">
        <f t="shared" si="1"/>
        <v>132</v>
      </c>
      <c r="ED2" s="26">
        <f t="shared" ref="ED2:EM2" si="2">COLUMN()-1</f>
        <v>133</v>
      </c>
      <c r="EE2" s="26">
        <f t="shared" si="2"/>
        <v>134</v>
      </c>
      <c r="EF2" s="26">
        <f t="shared" si="2"/>
        <v>135</v>
      </c>
      <c r="EG2" s="26">
        <f t="shared" si="2"/>
        <v>136</v>
      </c>
      <c r="EH2" s="26">
        <f t="shared" si="2"/>
        <v>137</v>
      </c>
      <c r="EI2" s="26">
        <f t="shared" si="2"/>
        <v>138</v>
      </c>
      <c r="EJ2" s="26">
        <f t="shared" si="2"/>
        <v>139</v>
      </c>
      <c r="EK2" s="26">
        <f t="shared" si="2"/>
        <v>140</v>
      </c>
      <c r="EL2" s="26">
        <f t="shared" si="2"/>
        <v>141</v>
      </c>
      <c r="EM2" s="26">
        <f t="shared" si="2"/>
        <v>142</v>
      </c>
    </row>
    <row r="3" spans="1:143">
      <c r="A3" s="26" t="s">
        <v>42</v>
      </c>
      <c r="B3" s="27" t="s">
        <v>43</v>
      </c>
      <c r="C3" s="27" t="s">
        <v>44</v>
      </c>
      <c r="D3" s="27" t="s">
        <v>45</v>
      </c>
      <c r="E3" s="27" t="s">
        <v>46</v>
      </c>
      <c r="F3" s="27" t="s">
        <v>47</v>
      </c>
      <c r="G3" s="27" t="s">
        <v>48</v>
      </c>
      <c r="H3" s="82" t="s">
        <v>49</v>
      </c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4"/>
      <c r="W3" s="88" t="s">
        <v>50</v>
      </c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 t="s">
        <v>51</v>
      </c>
      <c r="DH3" s="81"/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</row>
    <row r="4" spans="1:143">
      <c r="A4" s="26" t="s">
        <v>52</v>
      </c>
      <c r="B4" s="28"/>
      <c r="C4" s="28"/>
      <c r="D4" s="28"/>
      <c r="E4" s="28"/>
      <c r="F4" s="28"/>
      <c r="G4" s="28"/>
      <c r="H4" s="85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7"/>
      <c r="W4" s="81" t="s">
        <v>53</v>
      </c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 t="s">
        <v>54</v>
      </c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 t="s">
        <v>55</v>
      </c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 t="s">
        <v>56</v>
      </c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 t="s">
        <v>57</v>
      </c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 t="s">
        <v>58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 t="s">
        <v>59</v>
      </c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 t="s">
        <v>60</v>
      </c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 t="s">
        <v>61</v>
      </c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 t="s">
        <v>62</v>
      </c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 t="s">
        <v>63</v>
      </c>
      <c r="ED4" s="81"/>
      <c r="EE4" s="81"/>
      <c r="EF4" s="81"/>
      <c r="EG4" s="81"/>
      <c r="EH4" s="81"/>
      <c r="EI4" s="81"/>
      <c r="EJ4" s="81"/>
      <c r="EK4" s="81"/>
      <c r="EL4" s="81"/>
      <c r="EM4" s="81"/>
    </row>
    <row r="5" spans="1:143">
      <c r="A5" s="26" t="s">
        <v>64</v>
      </c>
      <c r="B5" s="29"/>
      <c r="C5" s="29"/>
      <c r="D5" s="29"/>
      <c r="E5" s="29"/>
      <c r="F5" s="29"/>
      <c r="G5" s="29"/>
      <c r="H5" s="30" t="s">
        <v>65</v>
      </c>
      <c r="I5" s="30" t="s">
        <v>66</v>
      </c>
      <c r="J5" s="30" t="s">
        <v>67</v>
      </c>
      <c r="K5" s="30" t="s">
        <v>68</v>
      </c>
      <c r="L5" s="30" t="s">
        <v>69</v>
      </c>
      <c r="M5" s="30" t="s">
        <v>70</v>
      </c>
      <c r="N5" s="30" t="s">
        <v>71</v>
      </c>
      <c r="O5" s="30" t="s">
        <v>72</v>
      </c>
      <c r="P5" s="30" t="s">
        <v>73</v>
      </c>
      <c r="Q5" s="30" t="s">
        <v>74</v>
      </c>
      <c r="R5" s="30" t="s">
        <v>75</v>
      </c>
      <c r="S5" s="30" t="s">
        <v>76</v>
      </c>
      <c r="T5" s="30" t="s">
        <v>77</v>
      </c>
      <c r="U5" s="30" t="s">
        <v>78</v>
      </c>
      <c r="V5" s="30" t="s">
        <v>79</v>
      </c>
      <c r="W5" s="30" t="s">
        <v>80</v>
      </c>
      <c r="X5" s="30" t="s">
        <v>81</v>
      </c>
      <c r="Y5" s="30" t="s">
        <v>82</v>
      </c>
      <c r="Z5" s="30" t="s">
        <v>83</v>
      </c>
      <c r="AA5" s="30" t="s">
        <v>84</v>
      </c>
      <c r="AB5" s="30" t="s">
        <v>85</v>
      </c>
      <c r="AC5" s="30" t="s">
        <v>86</v>
      </c>
      <c r="AD5" s="30" t="s">
        <v>87</v>
      </c>
      <c r="AE5" s="30" t="s">
        <v>88</v>
      </c>
      <c r="AF5" s="30" t="s">
        <v>89</v>
      </c>
      <c r="AG5" s="30" t="s">
        <v>90</v>
      </c>
      <c r="AH5" s="30" t="s">
        <v>80</v>
      </c>
      <c r="AI5" s="30" t="s">
        <v>81</v>
      </c>
      <c r="AJ5" s="30" t="s">
        <v>82</v>
      </c>
      <c r="AK5" s="30" t="s">
        <v>83</v>
      </c>
      <c r="AL5" s="30" t="s">
        <v>84</v>
      </c>
      <c r="AM5" s="30" t="s">
        <v>85</v>
      </c>
      <c r="AN5" s="30" t="s">
        <v>86</v>
      </c>
      <c r="AO5" s="30" t="s">
        <v>87</v>
      </c>
      <c r="AP5" s="30" t="s">
        <v>88</v>
      </c>
      <c r="AQ5" s="30" t="s">
        <v>89</v>
      </c>
      <c r="AR5" s="30" t="s">
        <v>91</v>
      </c>
      <c r="AS5" s="30" t="s">
        <v>80</v>
      </c>
      <c r="AT5" s="30" t="s">
        <v>81</v>
      </c>
      <c r="AU5" s="30" t="s">
        <v>82</v>
      </c>
      <c r="AV5" s="30" t="s">
        <v>83</v>
      </c>
      <c r="AW5" s="30" t="s">
        <v>84</v>
      </c>
      <c r="AX5" s="30" t="s">
        <v>85</v>
      </c>
      <c r="AY5" s="30" t="s">
        <v>86</v>
      </c>
      <c r="AZ5" s="30" t="s">
        <v>87</v>
      </c>
      <c r="BA5" s="30" t="s">
        <v>88</v>
      </c>
      <c r="BB5" s="30" t="s">
        <v>89</v>
      </c>
      <c r="BC5" s="30" t="s">
        <v>91</v>
      </c>
      <c r="BD5" s="30" t="s">
        <v>80</v>
      </c>
      <c r="BE5" s="30" t="s">
        <v>81</v>
      </c>
      <c r="BF5" s="30" t="s">
        <v>82</v>
      </c>
      <c r="BG5" s="30" t="s">
        <v>83</v>
      </c>
      <c r="BH5" s="30" t="s">
        <v>84</v>
      </c>
      <c r="BI5" s="30" t="s">
        <v>85</v>
      </c>
      <c r="BJ5" s="30" t="s">
        <v>86</v>
      </c>
      <c r="BK5" s="30" t="s">
        <v>87</v>
      </c>
      <c r="BL5" s="30" t="s">
        <v>88</v>
      </c>
      <c r="BM5" s="30" t="s">
        <v>89</v>
      </c>
      <c r="BN5" s="30" t="s">
        <v>91</v>
      </c>
      <c r="BO5" s="30" t="s">
        <v>80</v>
      </c>
      <c r="BP5" s="30" t="s">
        <v>81</v>
      </c>
      <c r="BQ5" s="30" t="s">
        <v>82</v>
      </c>
      <c r="BR5" s="30" t="s">
        <v>83</v>
      </c>
      <c r="BS5" s="30" t="s">
        <v>84</v>
      </c>
      <c r="BT5" s="30" t="s">
        <v>85</v>
      </c>
      <c r="BU5" s="30" t="s">
        <v>86</v>
      </c>
      <c r="BV5" s="30" t="s">
        <v>87</v>
      </c>
      <c r="BW5" s="30" t="s">
        <v>88</v>
      </c>
      <c r="BX5" s="30" t="s">
        <v>89</v>
      </c>
      <c r="BY5" s="30" t="s">
        <v>91</v>
      </c>
      <c r="BZ5" s="30" t="s">
        <v>80</v>
      </c>
      <c r="CA5" s="30" t="s">
        <v>81</v>
      </c>
      <c r="CB5" s="30" t="s">
        <v>82</v>
      </c>
      <c r="CC5" s="30" t="s">
        <v>83</v>
      </c>
      <c r="CD5" s="30" t="s">
        <v>84</v>
      </c>
      <c r="CE5" s="30" t="s">
        <v>85</v>
      </c>
      <c r="CF5" s="30" t="s">
        <v>86</v>
      </c>
      <c r="CG5" s="30" t="s">
        <v>87</v>
      </c>
      <c r="CH5" s="30" t="s">
        <v>88</v>
      </c>
      <c r="CI5" s="30" t="s">
        <v>89</v>
      </c>
      <c r="CJ5" s="30" t="s">
        <v>91</v>
      </c>
      <c r="CK5" s="30" t="s">
        <v>80</v>
      </c>
      <c r="CL5" s="30" t="s">
        <v>81</v>
      </c>
      <c r="CM5" s="30" t="s">
        <v>82</v>
      </c>
      <c r="CN5" s="30" t="s">
        <v>83</v>
      </c>
      <c r="CO5" s="30" t="s">
        <v>84</v>
      </c>
      <c r="CP5" s="30" t="s">
        <v>85</v>
      </c>
      <c r="CQ5" s="30" t="s">
        <v>86</v>
      </c>
      <c r="CR5" s="30" t="s">
        <v>87</v>
      </c>
      <c r="CS5" s="30" t="s">
        <v>88</v>
      </c>
      <c r="CT5" s="30" t="s">
        <v>89</v>
      </c>
      <c r="CU5" s="30" t="s">
        <v>91</v>
      </c>
      <c r="CV5" s="30" t="s">
        <v>80</v>
      </c>
      <c r="CW5" s="30" t="s">
        <v>81</v>
      </c>
      <c r="CX5" s="30" t="s">
        <v>82</v>
      </c>
      <c r="CY5" s="30" t="s">
        <v>83</v>
      </c>
      <c r="CZ5" s="30" t="s">
        <v>84</v>
      </c>
      <c r="DA5" s="30" t="s">
        <v>85</v>
      </c>
      <c r="DB5" s="30" t="s">
        <v>86</v>
      </c>
      <c r="DC5" s="30" t="s">
        <v>87</v>
      </c>
      <c r="DD5" s="30" t="s">
        <v>88</v>
      </c>
      <c r="DE5" s="30" t="s">
        <v>89</v>
      </c>
      <c r="DF5" s="30" t="s">
        <v>91</v>
      </c>
      <c r="DG5" s="30" t="s">
        <v>80</v>
      </c>
      <c r="DH5" s="30" t="s">
        <v>81</v>
      </c>
      <c r="DI5" s="30" t="s">
        <v>82</v>
      </c>
      <c r="DJ5" s="30" t="s">
        <v>83</v>
      </c>
      <c r="DK5" s="30" t="s">
        <v>84</v>
      </c>
      <c r="DL5" s="30" t="s">
        <v>85</v>
      </c>
      <c r="DM5" s="30" t="s">
        <v>86</v>
      </c>
      <c r="DN5" s="30" t="s">
        <v>87</v>
      </c>
      <c r="DO5" s="30" t="s">
        <v>88</v>
      </c>
      <c r="DP5" s="30" t="s">
        <v>89</v>
      </c>
      <c r="DQ5" s="30" t="s">
        <v>91</v>
      </c>
      <c r="DR5" s="30" t="s">
        <v>80</v>
      </c>
      <c r="DS5" s="30" t="s">
        <v>81</v>
      </c>
      <c r="DT5" s="30" t="s">
        <v>82</v>
      </c>
      <c r="DU5" s="30" t="s">
        <v>83</v>
      </c>
      <c r="DV5" s="30" t="s">
        <v>84</v>
      </c>
      <c r="DW5" s="30" t="s">
        <v>85</v>
      </c>
      <c r="DX5" s="30" t="s">
        <v>86</v>
      </c>
      <c r="DY5" s="30" t="s">
        <v>87</v>
      </c>
      <c r="DZ5" s="30" t="s">
        <v>88</v>
      </c>
      <c r="EA5" s="30" t="s">
        <v>89</v>
      </c>
      <c r="EB5" s="30" t="s">
        <v>91</v>
      </c>
      <c r="EC5" s="30" t="s">
        <v>80</v>
      </c>
      <c r="ED5" s="30" t="s">
        <v>81</v>
      </c>
      <c r="EE5" s="30" t="s">
        <v>82</v>
      </c>
      <c r="EF5" s="30" t="s">
        <v>83</v>
      </c>
      <c r="EG5" s="30" t="s">
        <v>84</v>
      </c>
      <c r="EH5" s="30" t="s">
        <v>85</v>
      </c>
      <c r="EI5" s="30" t="s">
        <v>86</v>
      </c>
      <c r="EJ5" s="30" t="s">
        <v>87</v>
      </c>
      <c r="EK5" s="30" t="s">
        <v>88</v>
      </c>
      <c r="EL5" s="30" t="s">
        <v>89</v>
      </c>
      <c r="EM5" s="30" t="s">
        <v>91</v>
      </c>
    </row>
    <row r="6" spans="1:143" s="34" customFormat="1">
      <c r="A6" s="26" t="s">
        <v>92</v>
      </c>
      <c r="B6" s="31">
        <f>B7</f>
        <v>2015</v>
      </c>
      <c r="C6" s="31">
        <f t="shared" ref="C6:V6" si="3">C7</f>
        <v>344311</v>
      </c>
      <c r="D6" s="31">
        <f t="shared" si="3"/>
        <v>47</v>
      </c>
      <c r="E6" s="31">
        <f t="shared" si="3"/>
        <v>1</v>
      </c>
      <c r="F6" s="31">
        <f t="shared" si="3"/>
        <v>0</v>
      </c>
      <c r="G6" s="31">
        <f t="shared" si="3"/>
        <v>0</v>
      </c>
      <c r="H6" s="31" t="str">
        <f t="shared" si="3"/>
        <v>広島県　大崎上島町</v>
      </c>
      <c r="I6" s="31" t="str">
        <f t="shared" si="3"/>
        <v>法非適用</v>
      </c>
      <c r="J6" s="31" t="str">
        <f t="shared" si="3"/>
        <v>水道事業</v>
      </c>
      <c r="K6" s="31" t="str">
        <f t="shared" si="3"/>
        <v>簡易水道事業</v>
      </c>
      <c r="L6" s="31" t="str">
        <f t="shared" si="3"/>
        <v>D2</v>
      </c>
      <c r="M6" s="32" t="str">
        <f t="shared" si="3"/>
        <v>-</v>
      </c>
      <c r="N6" s="32" t="str">
        <f t="shared" si="3"/>
        <v>該当数値なし</v>
      </c>
      <c r="O6" s="32">
        <f t="shared" si="3"/>
        <v>99.8</v>
      </c>
      <c r="P6" s="32">
        <f t="shared" si="3"/>
        <v>3780</v>
      </c>
      <c r="Q6" s="32">
        <f t="shared" si="3"/>
        <v>7988</v>
      </c>
      <c r="R6" s="32">
        <f t="shared" si="3"/>
        <v>43.11</v>
      </c>
      <c r="S6" s="32">
        <f t="shared" si="3"/>
        <v>185.29</v>
      </c>
      <c r="T6" s="32">
        <f t="shared" si="3"/>
        <v>7825</v>
      </c>
      <c r="U6" s="32">
        <f t="shared" si="3"/>
        <v>14.33</v>
      </c>
      <c r="V6" s="32">
        <f t="shared" si="3"/>
        <v>546.05999999999995</v>
      </c>
      <c r="W6" s="33">
        <f>IF(W7="",NA(),W7)</f>
        <v>90.84</v>
      </c>
      <c r="X6" s="33">
        <f t="shared" ref="X6:AF6" si="4">IF(X7="",NA(),X7)</f>
        <v>90.82</v>
      </c>
      <c r="Y6" s="33">
        <f t="shared" si="4"/>
        <v>85.37</v>
      </c>
      <c r="Z6" s="33">
        <f t="shared" si="4"/>
        <v>93.28</v>
      </c>
      <c r="AA6" s="33">
        <f t="shared" si="4"/>
        <v>85.15</v>
      </c>
      <c r="AB6" s="33">
        <f t="shared" si="4"/>
        <v>75.239999999999995</v>
      </c>
      <c r="AC6" s="33">
        <f t="shared" si="4"/>
        <v>73.63</v>
      </c>
      <c r="AD6" s="33">
        <f t="shared" si="4"/>
        <v>75.709999999999994</v>
      </c>
      <c r="AE6" s="33">
        <f t="shared" si="4"/>
        <v>75.09</v>
      </c>
      <c r="AF6" s="33">
        <f t="shared" si="4"/>
        <v>75.34</v>
      </c>
      <c r="AG6" s="32" t="str">
        <f>IF(AG7="","",IF(AG7="-","【-】","【"&amp;SUBSTITUTE(TEXT(AG7,"#,##0.00"),"-","△")&amp;"】"))</f>
        <v>【75.51】</v>
      </c>
      <c r="AH6" s="32" t="e">
        <f>IF(AH7="",NA(),AH7)</f>
        <v>#N/A</v>
      </c>
      <c r="AI6" s="32" t="e">
        <f t="shared" ref="AI6:AQ6" si="5">IF(AI7="",NA(),AI7)</f>
        <v>#N/A</v>
      </c>
      <c r="AJ6" s="32" t="e">
        <f t="shared" si="5"/>
        <v>#N/A</v>
      </c>
      <c r="AK6" s="32" t="e">
        <f t="shared" si="5"/>
        <v>#N/A</v>
      </c>
      <c r="AL6" s="32" t="e">
        <f t="shared" si="5"/>
        <v>#N/A</v>
      </c>
      <c r="AM6" s="32" t="e">
        <f t="shared" si="5"/>
        <v>#N/A</v>
      </c>
      <c r="AN6" s="32" t="e">
        <f t="shared" si="5"/>
        <v>#N/A</v>
      </c>
      <c r="AO6" s="32" t="e">
        <f t="shared" si="5"/>
        <v>#N/A</v>
      </c>
      <c r="AP6" s="32" t="e">
        <f t="shared" si="5"/>
        <v>#N/A</v>
      </c>
      <c r="AQ6" s="32" t="e">
        <f t="shared" si="5"/>
        <v>#N/A</v>
      </c>
      <c r="AR6" s="32" t="str">
        <f>IF(AR7="","",IF(AR7="-","【-】","【"&amp;SUBSTITUTE(TEXT(AR7,"#,##0.00"),"-","△")&amp;"】"))</f>
        <v/>
      </c>
      <c r="AS6" s="32" t="e">
        <f>IF(AS7="",NA(),AS7)</f>
        <v>#N/A</v>
      </c>
      <c r="AT6" s="32" t="e">
        <f t="shared" ref="AT6:BB6" si="6">IF(AT7="",NA(),AT7)</f>
        <v>#N/A</v>
      </c>
      <c r="AU6" s="32" t="e">
        <f t="shared" si="6"/>
        <v>#N/A</v>
      </c>
      <c r="AV6" s="32" t="e">
        <f t="shared" si="6"/>
        <v>#N/A</v>
      </c>
      <c r="AW6" s="32" t="e">
        <f t="shared" si="6"/>
        <v>#N/A</v>
      </c>
      <c r="AX6" s="32" t="e">
        <f t="shared" si="6"/>
        <v>#N/A</v>
      </c>
      <c r="AY6" s="32" t="e">
        <f t="shared" si="6"/>
        <v>#N/A</v>
      </c>
      <c r="AZ6" s="32" t="e">
        <f t="shared" si="6"/>
        <v>#N/A</v>
      </c>
      <c r="BA6" s="32" t="e">
        <f t="shared" si="6"/>
        <v>#N/A</v>
      </c>
      <c r="BB6" s="32" t="e">
        <f t="shared" si="6"/>
        <v>#N/A</v>
      </c>
      <c r="BC6" s="32" t="str">
        <f>IF(BC7="","",IF(BC7="-","【-】","【"&amp;SUBSTITUTE(TEXT(BC7,"#,##0.00"),"-","△")&amp;"】"))</f>
        <v/>
      </c>
      <c r="BD6" s="33">
        <f>IF(BD7="",NA(),BD7)</f>
        <v>338.2</v>
      </c>
      <c r="BE6" s="33">
        <f t="shared" ref="BE6:BM6" si="7">IF(BE7="",NA(),BE7)</f>
        <v>355.58</v>
      </c>
      <c r="BF6" s="33">
        <f t="shared" si="7"/>
        <v>347.49</v>
      </c>
      <c r="BG6" s="33">
        <f t="shared" si="7"/>
        <v>339.85</v>
      </c>
      <c r="BH6" s="33">
        <f t="shared" si="7"/>
        <v>311.82</v>
      </c>
      <c r="BI6" s="33">
        <f t="shared" si="7"/>
        <v>1168.8</v>
      </c>
      <c r="BJ6" s="33">
        <f t="shared" si="7"/>
        <v>1158.82</v>
      </c>
      <c r="BK6" s="33">
        <f t="shared" si="7"/>
        <v>1167.7</v>
      </c>
      <c r="BL6" s="33">
        <f t="shared" si="7"/>
        <v>1228.58</v>
      </c>
      <c r="BM6" s="33">
        <f t="shared" si="7"/>
        <v>1280.18</v>
      </c>
      <c r="BN6" s="32" t="str">
        <f>IF(BN7="","",IF(BN7="-","【-】","【"&amp;SUBSTITUTE(TEXT(BN7,"#,##0.00"),"-","△")&amp;"】"))</f>
        <v>【1,242.90】</v>
      </c>
      <c r="BO6" s="33">
        <f>IF(BO7="",NA(),BO7)</f>
        <v>75.58</v>
      </c>
      <c r="BP6" s="33">
        <f t="shared" ref="BP6:BX6" si="8">IF(BP7="",NA(),BP7)</f>
        <v>72.900000000000006</v>
      </c>
      <c r="BQ6" s="33">
        <f t="shared" si="8"/>
        <v>77.56</v>
      </c>
      <c r="BR6" s="33">
        <f t="shared" si="8"/>
        <v>76.900000000000006</v>
      </c>
      <c r="BS6" s="33">
        <f t="shared" si="8"/>
        <v>80.88</v>
      </c>
      <c r="BT6" s="33">
        <f t="shared" si="8"/>
        <v>56.44</v>
      </c>
      <c r="BU6" s="33">
        <f t="shared" si="8"/>
        <v>55.6</v>
      </c>
      <c r="BV6" s="33">
        <f t="shared" si="8"/>
        <v>54.43</v>
      </c>
      <c r="BW6" s="33">
        <f t="shared" si="8"/>
        <v>53.81</v>
      </c>
      <c r="BX6" s="33">
        <f t="shared" si="8"/>
        <v>53.62</v>
      </c>
      <c r="BY6" s="32" t="str">
        <f>IF(BY7="","",IF(BY7="-","【-】","【"&amp;SUBSTITUTE(TEXT(BY7,"#,##0.00"),"-","△")&amp;"】"))</f>
        <v>【33.35】</v>
      </c>
      <c r="BZ6" s="33">
        <f>IF(BZ7="",NA(),BZ7)</f>
        <v>315.43</v>
      </c>
      <c r="CA6" s="33">
        <f t="shared" ref="CA6:CI6" si="9">IF(CA7="",NA(),CA7)</f>
        <v>333.31</v>
      </c>
      <c r="CB6" s="33">
        <f t="shared" si="9"/>
        <v>313.74</v>
      </c>
      <c r="CC6" s="33">
        <f t="shared" si="9"/>
        <v>324.74</v>
      </c>
      <c r="CD6" s="33">
        <f t="shared" si="9"/>
        <v>306.33</v>
      </c>
      <c r="CE6" s="33">
        <f t="shared" si="9"/>
        <v>270.7</v>
      </c>
      <c r="CF6" s="33">
        <f t="shared" si="9"/>
        <v>275.86</v>
      </c>
      <c r="CG6" s="33">
        <f t="shared" si="9"/>
        <v>279.8</v>
      </c>
      <c r="CH6" s="33">
        <f t="shared" si="9"/>
        <v>284.64999999999998</v>
      </c>
      <c r="CI6" s="33">
        <f t="shared" si="9"/>
        <v>287.7</v>
      </c>
      <c r="CJ6" s="32" t="str">
        <f>IF(CJ7="","",IF(CJ7="-","【-】","【"&amp;SUBSTITUTE(TEXT(CJ7,"#,##0.00"),"-","△")&amp;"】"))</f>
        <v>【524.69】</v>
      </c>
      <c r="CK6" s="33">
        <f>IF(CK7="",NA(),CK7)</f>
        <v>54.01</v>
      </c>
      <c r="CL6" s="33">
        <f t="shared" ref="CL6:CT6" si="10">IF(CL7="",NA(),CL7)</f>
        <v>50.87</v>
      </c>
      <c r="CM6" s="33">
        <f t="shared" si="10"/>
        <v>50</v>
      </c>
      <c r="CN6" s="33">
        <f t="shared" si="10"/>
        <v>49.79</v>
      </c>
      <c r="CO6" s="33">
        <f t="shared" si="10"/>
        <v>52.4</v>
      </c>
      <c r="CP6" s="33">
        <f t="shared" si="10"/>
        <v>59.84</v>
      </c>
      <c r="CQ6" s="33">
        <f t="shared" si="10"/>
        <v>60.66</v>
      </c>
      <c r="CR6" s="33">
        <f t="shared" si="10"/>
        <v>60.17</v>
      </c>
      <c r="CS6" s="33">
        <f t="shared" si="10"/>
        <v>58.96</v>
      </c>
      <c r="CT6" s="33">
        <f t="shared" si="10"/>
        <v>58.1</v>
      </c>
      <c r="CU6" s="32" t="str">
        <f>IF(CU7="","",IF(CU7="-","【-】","【"&amp;SUBSTITUTE(TEXT(CU7,"#,##0.00"),"-","△")&amp;"】"))</f>
        <v>【57.58】</v>
      </c>
      <c r="CV6" s="33">
        <f>IF(CV7="",NA(),CV7)</f>
        <v>84.06</v>
      </c>
      <c r="CW6" s="33">
        <f t="shared" ref="CW6:DE6" si="11">IF(CW7="",NA(),CW7)</f>
        <v>83.6</v>
      </c>
      <c r="CX6" s="33">
        <f t="shared" si="11"/>
        <v>85.67</v>
      </c>
      <c r="CY6" s="33">
        <f t="shared" si="11"/>
        <v>84.56</v>
      </c>
      <c r="CZ6" s="33">
        <f t="shared" si="11"/>
        <v>85.08</v>
      </c>
      <c r="DA6" s="33">
        <f t="shared" si="11"/>
        <v>77.989999999999995</v>
      </c>
      <c r="DB6" s="33">
        <f t="shared" si="11"/>
        <v>77.319999999999993</v>
      </c>
      <c r="DC6" s="33">
        <f t="shared" si="11"/>
        <v>76.680000000000007</v>
      </c>
      <c r="DD6" s="33">
        <f t="shared" si="11"/>
        <v>76.58</v>
      </c>
      <c r="DE6" s="33">
        <f t="shared" si="11"/>
        <v>76.69</v>
      </c>
      <c r="DF6" s="32" t="str">
        <f>IF(DF7="","",IF(DF7="-","【-】","【"&amp;SUBSTITUTE(TEXT(DF7,"#,##0.00"),"-","△")&amp;"】"))</f>
        <v>【75.27】</v>
      </c>
      <c r="DG6" s="32" t="e">
        <f>IF(DG7="",NA(),DG7)</f>
        <v>#N/A</v>
      </c>
      <c r="DH6" s="32" t="e">
        <f t="shared" ref="DH6:DP6" si="12">IF(DH7="",NA(),DH7)</f>
        <v>#N/A</v>
      </c>
      <c r="DI6" s="32" t="e">
        <f t="shared" si="12"/>
        <v>#N/A</v>
      </c>
      <c r="DJ6" s="32" t="e">
        <f t="shared" si="12"/>
        <v>#N/A</v>
      </c>
      <c r="DK6" s="32" t="e">
        <f t="shared" si="12"/>
        <v>#N/A</v>
      </c>
      <c r="DL6" s="32" t="e">
        <f t="shared" si="12"/>
        <v>#N/A</v>
      </c>
      <c r="DM6" s="32" t="e">
        <f t="shared" si="12"/>
        <v>#N/A</v>
      </c>
      <c r="DN6" s="32" t="e">
        <f t="shared" si="12"/>
        <v>#N/A</v>
      </c>
      <c r="DO6" s="32" t="e">
        <f t="shared" si="12"/>
        <v>#N/A</v>
      </c>
      <c r="DP6" s="32" t="e">
        <f t="shared" si="12"/>
        <v>#N/A</v>
      </c>
      <c r="DQ6" s="32" t="str">
        <f>IF(DQ7="","",IF(DQ7="-","【-】","【"&amp;SUBSTITUTE(TEXT(DQ7,"#,##0.00"),"-","△")&amp;"】"))</f>
        <v/>
      </c>
      <c r="DR6" s="32" t="e">
        <f>IF(DR7="",NA(),DR7)</f>
        <v>#N/A</v>
      </c>
      <c r="DS6" s="32" t="e">
        <f t="shared" ref="DS6:EA6" si="13">IF(DS7="",NA(),DS7)</f>
        <v>#N/A</v>
      </c>
      <c r="DT6" s="32" t="e">
        <f t="shared" si="13"/>
        <v>#N/A</v>
      </c>
      <c r="DU6" s="32" t="e">
        <f t="shared" si="13"/>
        <v>#N/A</v>
      </c>
      <c r="DV6" s="32" t="e">
        <f t="shared" si="13"/>
        <v>#N/A</v>
      </c>
      <c r="DW6" s="32" t="e">
        <f t="shared" si="13"/>
        <v>#N/A</v>
      </c>
      <c r="DX6" s="32" t="e">
        <f t="shared" si="13"/>
        <v>#N/A</v>
      </c>
      <c r="DY6" s="32" t="e">
        <f t="shared" si="13"/>
        <v>#N/A</v>
      </c>
      <c r="DZ6" s="32" t="e">
        <f t="shared" si="13"/>
        <v>#N/A</v>
      </c>
      <c r="EA6" s="32" t="e">
        <f t="shared" si="13"/>
        <v>#N/A</v>
      </c>
      <c r="EB6" s="32" t="str">
        <f>IF(EB7="","",IF(EB7="-","【-】","【"&amp;SUBSTITUTE(TEXT(EB7,"#,##0.00"),"-","△")&amp;"】"))</f>
        <v/>
      </c>
      <c r="EC6" s="33">
        <f>IF(EC7="",NA(),EC7)</f>
        <v>0.74</v>
      </c>
      <c r="ED6" s="33">
        <f t="shared" ref="ED6:EL6" si="14">IF(ED7="",NA(),ED7)</f>
        <v>0.75</v>
      </c>
      <c r="EE6" s="32">
        <f t="shared" si="14"/>
        <v>0</v>
      </c>
      <c r="EF6" s="32">
        <f t="shared" si="14"/>
        <v>0</v>
      </c>
      <c r="EG6" s="32">
        <f t="shared" si="14"/>
        <v>0</v>
      </c>
      <c r="EH6" s="33">
        <f t="shared" si="14"/>
        <v>1.08</v>
      </c>
      <c r="EI6" s="33">
        <f t="shared" si="14"/>
        <v>0.69</v>
      </c>
      <c r="EJ6" s="33">
        <f t="shared" si="14"/>
        <v>0.89</v>
      </c>
      <c r="EK6" s="33">
        <f t="shared" si="14"/>
        <v>0.98</v>
      </c>
      <c r="EL6" s="33">
        <f t="shared" si="14"/>
        <v>0.76</v>
      </c>
      <c r="EM6" s="32" t="str">
        <f>IF(EM7="","",IF(EM7="-","【-】","【"&amp;SUBSTITUTE(TEXT(EM7,"#,##0.00"),"-","△")&amp;"】"))</f>
        <v>【0.71】</v>
      </c>
    </row>
    <row r="7" spans="1:143" s="34" customFormat="1">
      <c r="A7" s="26"/>
      <c r="B7" s="35">
        <v>2015</v>
      </c>
      <c r="C7" s="35">
        <v>344311</v>
      </c>
      <c r="D7" s="35">
        <v>47</v>
      </c>
      <c r="E7" s="35">
        <v>1</v>
      </c>
      <c r="F7" s="35">
        <v>0</v>
      </c>
      <c r="G7" s="35">
        <v>0</v>
      </c>
      <c r="H7" s="35" t="s">
        <v>93</v>
      </c>
      <c r="I7" s="35" t="s">
        <v>94</v>
      </c>
      <c r="J7" s="35" t="s">
        <v>95</v>
      </c>
      <c r="K7" s="35" t="s">
        <v>96</v>
      </c>
      <c r="L7" s="35" t="s">
        <v>97</v>
      </c>
      <c r="M7" s="36" t="s">
        <v>98</v>
      </c>
      <c r="N7" s="36" t="s">
        <v>99</v>
      </c>
      <c r="O7" s="36">
        <v>99.8</v>
      </c>
      <c r="P7" s="36">
        <v>3780</v>
      </c>
      <c r="Q7" s="36">
        <v>7988</v>
      </c>
      <c r="R7" s="36">
        <v>43.11</v>
      </c>
      <c r="S7" s="36">
        <v>185.29</v>
      </c>
      <c r="T7" s="36">
        <v>7825</v>
      </c>
      <c r="U7" s="36">
        <v>14.33</v>
      </c>
      <c r="V7" s="36">
        <v>546.05999999999995</v>
      </c>
      <c r="W7" s="36">
        <v>90.84</v>
      </c>
      <c r="X7" s="36">
        <v>90.82</v>
      </c>
      <c r="Y7" s="36">
        <v>85.37</v>
      </c>
      <c r="Z7" s="36">
        <v>93.28</v>
      </c>
      <c r="AA7" s="36">
        <v>85.15</v>
      </c>
      <c r="AB7" s="36">
        <v>75.239999999999995</v>
      </c>
      <c r="AC7" s="36">
        <v>73.63</v>
      </c>
      <c r="AD7" s="36">
        <v>75.709999999999994</v>
      </c>
      <c r="AE7" s="36">
        <v>75.09</v>
      </c>
      <c r="AF7" s="36">
        <v>75.34</v>
      </c>
      <c r="AG7" s="36">
        <v>75.510000000000005</v>
      </c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>
        <v>338.2</v>
      </c>
      <c r="BE7" s="36">
        <v>355.58</v>
      </c>
      <c r="BF7" s="36">
        <v>347.49</v>
      </c>
      <c r="BG7" s="36">
        <v>339.85</v>
      </c>
      <c r="BH7" s="36">
        <v>311.82</v>
      </c>
      <c r="BI7" s="36">
        <v>1168.8</v>
      </c>
      <c r="BJ7" s="36">
        <v>1158.82</v>
      </c>
      <c r="BK7" s="36">
        <v>1167.7</v>
      </c>
      <c r="BL7" s="36">
        <v>1228.58</v>
      </c>
      <c r="BM7" s="36">
        <v>1280.18</v>
      </c>
      <c r="BN7" s="36">
        <v>1242.9000000000001</v>
      </c>
      <c r="BO7" s="36">
        <v>75.58</v>
      </c>
      <c r="BP7" s="36">
        <v>72.900000000000006</v>
      </c>
      <c r="BQ7" s="36">
        <v>77.56</v>
      </c>
      <c r="BR7" s="36">
        <v>76.900000000000006</v>
      </c>
      <c r="BS7" s="36">
        <v>80.88</v>
      </c>
      <c r="BT7" s="36">
        <v>56.44</v>
      </c>
      <c r="BU7" s="36">
        <v>55.6</v>
      </c>
      <c r="BV7" s="36">
        <v>54.43</v>
      </c>
      <c r="BW7" s="36">
        <v>53.81</v>
      </c>
      <c r="BX7" s="36">
        <v>53.62</v>
      </c>
      <c r="BY7" s="36">
        <v>33.35</v>
      </c>
      <c r="BZ7" s="36">
        <v>315.43</v>
      </c>
      <c r="CA7" s="36">
        <v>333.31</v>
      </c>
      <c r="CB7" s="36">
        <v>313.74</v>
      </c>
      <c r="CC7" s="36">
        <v>324.74</v>
      </c>
      <c r="CD7" s="36">
        <v>306.33</v>
      </c>
      <c r="CE7" s="36">
        <v>270.7</v>
      </c>
      <c r="CF7" s="36">
        <v>275.86</v>
      </c>
      <c r="CG7" s="36">
        <v>279.8</v>
      </c>
      <c r="CH7" s="36">
        <v>284.64999999999998</v>
      </c>
      <c r="CI7" s="36">
        <v>287.7</v>
      </c>
      <c r="CJ7" s="36">
        <v>524.69000000000005</v>
      </c>
      <c r="CK7" s="36">
        <v>54.01</v>
      </c>
      <c r="CL7" s="36">
        <v>50.87</v>
      </c>
      <c r="CM7" s="36">
        <v>50</v>
      </c>
      <c r="CN7" s="36">
        <v>49.79</v>
      </c>
      <c r="CO7" s="36">
        <v>52.4</v>
      </c>
      <c r="CP7" s="36">
        <v>59.84</v>
      </c>
      <c r="CQ7" s="36">
        <v>60.66</v>
      </c>
      <c r="CR7" s="36">
        <v>60.17</v>
      </c>
      <c r="CS7" s="36">
        <v>58.96</v>
      </c>
      <c r="CT7" s="36">
        <v>58.1</v>
      </c>
      <c r="CU7" s="36">
        <v>57.58</v>
      </c>
      <c r="CV7" s="36">
        <v>84.06</v>
      </c>
      <c r="CW7" s="36">
        <v>83.6</v>
      </c>
      <c r="CX7" s="36">
        <v>85.67</v>
      </c>
      <c r="CY7" s="36">
        <v>84.56</v>
      </c>
      <c r="CZ7" s="36">
        <v>85.08</v>
      </c>
      <c r="DA7" s="36">
        <v>77.989999999999995</v>
      </c>
      <c r="DB7" s="36">
        <v>77.319999999999993</v>
      </c>
      <c r="DC7" s="36">
        <v>76.680000000000007</v>
      </c>
      <c r="DD7" s="36">
        <v>76.58</v>
      </c>
      <c r="DE7" s="36">
        <v>76.69</v>
      </c>
      <c r="DF7" s="36">
        <v>75.27</v>
      </c>
      <c r="DG7" s="36"/>
      <c r="DH7" s="36"/>
      <c r="DI7" s="36"/>
      <c r="DJ7" s="36"/>
      <c r="DK7" s="36"/>
      <c r="DL7" s="36"/>
      <c r="DM7" s="36"/>
      <c r="DN7" s="36"/>
      <c r="DO7" s="36"/>
      <c r="DP7" s="36"/>
      <c r="DQ7" s="36"/>
      <c r="DR7" s="36"/>
      <c r="DS7" s="36"/>
      <c r="DT7" s="36"/>
      <c r="DU7" s="36"/>
      <c r="DV7" s="36"/>
      <c r="DW7" s="36"/>
      <c r="DX7" s="36"/>
      <c r="DY7" s="36"/>
      <c r="DZ7" s="36"/>
      <c r="EA7" s="36"/>
      <c r="EB7" s="36"/>
      <c r="EC7" s="36">
        <v>0.74</v>
      </c>
      <c r="ED7" s="36">
        <v>0.75</v>
      </c>
      <c r="EE7" s="36">
        <v>0</v>
      </c>
      <c r="EF7" s="36">
        <v>0</v>
      </c>
      <c r="EG7" s="36">
        <v>0</v>
      </c>
      <c r="EH7" s="36">
        <v>1.08</v>
      </c>
      <c r="EI7" s="36">
        <v>0.69</v>
      </c>
      <c r="EJ7" s="36">
        <v>0.89</v>
      </c>
      <c r="EK7" s="36">
        <v>0.98</v>
      </c>
      <c r="EL7" s="36">
        <v>0.76</v>
      </c>
      <c r="EM7" s="36">
        <v>0.71</v>
      </c>
    </row>
    <row r="8" spans="1:143"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</row>
    <row r="9" spans="1:143">
      <c r="A9" s="38"/>
      <c r="B9" s="38" t="s">
        <v>100</v>
      </c>
      <c r="C9" s="38" t="s">
        <v>101</v>
      </c>
      <c r="D9" s="38" t="s">
        <v>102</v>
      </c>
      <c r="E9" s="38" t="s">
        <v>103</v>
      </c>
      <c r="F9" s="38" t="s">
        <v>104</v>
      </c>
      <c r="W9" s="37"/>
      <c r="X9" s="37"/>
      <c r="Y9" s="37"/>
      <c r="Z9" s="37"/>
      <c r="AA9" s="37"/>
      <c r="AB9" s="37"/>
      <c r="AC9" s="37"/>
      <c r="AD9" s="37"/>
      <c r="AE9" s="37"/>
      <c r="AF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C9" s="37"/>
      <c r="ED9" s="37"/>
      <c r="EE9" s="37"/>
      <c r="EF9" s="37"/>
      <c r="EG9" s="37"/>
      <c r="EH9" s="37"/>
      <c r="EI9" s="37"/>
      <c r="EJ9" s="37"/>
      <c r="EK9" s="37"/>
      <c r="EL9" s="37"/>
    </row>
    <row r="10" spans="1:143">
      <c r="A10" s="38" t="s">
        <v>43</v>
      </c>
      <c r="B10" s="39">
        <f>DATEVALUE($B$6-4&amp;"年1月1日")</f>
        <v>40544</v>
      </c>
      <c r="C10" s="39">
        <f>DATEVALUE($B$6-3&amp;"年1月1日")</f>
        <v>40909</v>
      </c>
      <c r="D10" s="39">
        <f>DATEVALUE($B$6-2&amp;"年1月1日")</f>
        <v>41275</v>
      </c>
      <c r="E10" s="39">
        <f>DATEVALUE($B$6-1&amp;"年1月1日")</f>
        <v>41640</v>
      </c>
      <c r="F10" s="39">
        <f>DATEVALUE($B$6&amp;"年1月1日")</f>
        <v>42005</v>
      </c>
    </row>
  </sheetData>
  <mergeCells count="14">
    <mergeCell ref="CV4:DF4"/>
    <mergeCell ref="DG4:DQ4"/>
    <mergeCell ref="DR4:EB4"/>
    <mergeCell ref="EC4:EM4"/>
    <mergeCell ref="H3:V4"/>
    <mergeCell ref="W3:DF3"/>
    <mergeCell ref="DG3:EM3"/>
    <mergeCell ref="W4:AG4"/>
    <mergeCell ref="AH4:AR4"/>
    <mergeCell ref="AS4:BC4"/>
    <mergeCell ref="BD4:BN4"/>
    <mergeCell ref="BO4:BY4"/>
    <mergeCell ref="BZ4:CJ4"/>
    <mergeCell ref="CK4:CU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法非適用_水道事業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 </cp:lastModifiedBy>
  <cp:lastPrinted>2017-02-07T02:24:20Z</cp:lastPrinted>
  <dcterms:created xsi:type="dcterms:W3CDTF">2016-12-02T02:21:07Z</dcterms:created>
  <dcterms:modified xsi:type="dcterms:W3CDTF">2017-02-16T07:24:26Z</dcterms:modified>
  <cp:category/>
</cp:coreProperties>
</file>