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D10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AD10" i="4" s="1"/>
  <c r="P6" i="5"/>
  <c r="W10" i="4" s="1"/>
  <c r="O6" i="5"/>
  <c r="P10" i="4" s="1"/>
  <c r="N6" i="5"/>
  <c r="M6" i="5"/>
  <c r="B10" i="4" s="1"/>
  <c r="L6" i="5"/>
  <c r="K6" i="5"/>
  <c r="P8" i="4" s="1"/>
  <c r="J6" i="5"/>
  <c r="I6" i="5"/>
  <c r="B8" i="4" s="1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I10" i="4"/>
  <c r="AL8" i="4"/>
  <c r="W8" i="4"/>
  <c r="I8" i="4"/>
  <c r="B6" i="4"/>
  <c r="C10" i="5" l="1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<sst xmlns="http://schemas.openxmlformats.org/spreadsheetml/2006/main" count="221" uniqueCount="111">
  <si>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</si>
  <si>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</si>
  <si>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</si>
  <si>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</si>
  <si>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</si>
  <si>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</si>
  <si>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</si>
  <si>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</si>
  <si>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</si>
  <si>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</si>
  <si>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</si>
  <si>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</si>
  <si>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</si>
  <si>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</si>
  <si>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</si>
  <si>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</si>
  <si>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</si>
  <si>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</si>
  <si>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</si>
  <si>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</si>
  <si>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</si>
  <si>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</si>
  <si>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</si>
  <si>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</si>
  <si>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</si>
  <si>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</si>
  <si>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</si>
  <si>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</si>
  <si>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</si>
  <si>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</si>
  <si>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</si>
  <si>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</si>
  <si>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</si>
  <si>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</si>
  <si>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</si>
  <si>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</si>
  <si>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</si>
  <si>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</si>
  <si>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</si>
  <si>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</si>
  <si>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</si>
  <si>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</si>
  <si>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</si>
  <si>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</si>
  <si>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</si>
  <si>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</si>
  <si>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</si>
  <si>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</si>
  <si>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</si>
  <si>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</si>
  <si>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</si>
  <si>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</si>
  <si>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</si>
  <si>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</si>
  <si>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</si>
  <si>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</si>
  <si>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</si>
  <si>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</si>
  <si>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</si>
  <si>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</si>
  <si>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</si>
  <si>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</si>
  <si>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</si>
  <si>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</si>
  <si>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</si>
  <si>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</si>
  <si>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</si>
  <si>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</si>
  <si>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</si>
  <si>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</si>
  <si>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</si>
  <si>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</si>
  <si>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</si>
  <si>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</si>
  <si>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</si>
  <si>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</si>
  <si>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</si>
  <si>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</si>
  <si>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</si>
  <si>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</si>
  <si>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</si>
  <si>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</si>
  <si>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</si>
  <si>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</si>
  <si>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</si>
  <si>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</si>
  <si>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</si>
  <si>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</si>
  <si>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</si>
  <si>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</si>
  <si>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</si>
  <si>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</si>
  <si>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</si>
  <si>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</si>
  <si>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</si>
  <si>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</si>
  <si>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大崎上島町</t>
  </si>
  <si>
    <t>法非適用</t>
  </si>
  <si>
    <t>下水道事業</t>
  </si>
  <si>
    <t>農業集落排水</t>
  </si>
  <si>
    <t>F3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</si>
  <si>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</si>
  <si>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</si>
  <si>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</si>
  <si>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</si>
  <si>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</si>
  <si>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</si>
  <si>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</si>
  <si>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管渠改善率は、過去５年間０％となっている。これは、当該事業が平成15年度に供用開始しており、管渠の耐用年数50年に対し、12年程度しか経過していないことから、管渠の更新時期を迎えていないためである。
　設備については、今後、耐用年数を迎えるものがあり、計画的な更新が必要である。</t>
    <phoneticPr fontId="4"/>
  </si>
  <si>
    <t>　事業の経営について、経営戦略を作成中であり、中長期的な経営状況の把握及び経営健全化の検討を行っている。
　平成28年度に施設の長寿命化計画を策定する予定であり、今後、計画に基づいて施設（主に設備）の更新等を行う予定である。</t>
    <rPh sb="1" eb="3">
      <t>ジギョウ</t>
    </rPh>
    <rPh sb="11" eb="15">
      <t>ケイエイセンリャク</t>
    </rPh>
    <rPh sb="16" eb="19">
      <t>サクセイチュウ</t>
    </rPh>
    <rPh sb="35" eb="36">
      <t>オヨ</t>
    </rPh>
    <rPh sb="37" eb="39">
      <t>ケイエイ</t>
    </rPh>
    <rPh sb="46" eb="47">
      <t>オコナ</t>
    </rPh>
    <rPh sb="94" eb="95">
      <t>オモ</t>
    </rPh>
    <rPh sb="96" eb="98">
      <t>セツビ</t>
    </rPh>
    <phoneticPr fontId="4"/>
  </si>
  <si>
    <t>　収益的収支比率は近年、約100％となっているが、経費回収率は約35％と低く、一般会計からの繰入金を費用の財源としている状況である。この要因として、汚水処理原価が高いことが挙げられる。
　施設利用率は約40％と低いことから、汚水処理原価は類似団体に比べて高くなっている。この要因として、人口減少及び下水道への未接続も多いことが挙げられる。
　企業債残高対事業規模比率は、類似団体に比べ低くなっている。この要因は、施設整備にあたり、国庫補助金を活用し、企業債の発行額を抑えてきたためである。</t>
    <rPh sb="68" eb="70">
      <t>ヨウイン</t>
    </rPh>
    <rPh sb="74" eb="76">
      <t>オスイ</t>
    </rPh>
    <rPh sb="76" eb="78">
      <t>ショリ</t>
    </rPh>
    <rPh sb="78" eb="80">
      <t>ゲンカ</t>
    </rPh>
    <rPh sb="81" eb="82">
      <t>タカ</t>
    </rPh>
    <rPh sb="86" eb="87">
      <t>ア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</si>
</sst>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207424"/>
        <c:axId val="99295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0.08</c:v>
                </c:pt>
                <c:pt idx="1">
                  <c:v>0.06</c:v>
                </c:pt>
                <c:pt idx="2">
                  <c:v>0.04</c:v>
                </c:pt>
                <c:pt idx="3">
                  <c:v>7.0000000000000007E-2</c:v>
                </c:pt>
                <c:pt idx="4">
                  <c:v>0.02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07424"/>
        <c:axId val="99295616"/>
      </c:lineChart>
      <c:dateAx>
        <c:axId val="99207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295616"/>
        <c:crosses val="autoZero"/>
        <c:auto val="1"/>
        <c:lblOffset val="100"/>
        <c:baseTimeUnit val="years"/>
      </c:dateAx>
      <c:valAx>
        <c:axId val="99295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2074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93.45</c:v>
                </c:pt>
                <c:pt idx="1">
                  <c:v>101.79</c:v>
                </c:pt>
                <c:pt idx="2">
                  <c:v>103.43</c:v>
                </c:pt>
                <c:pt idx="3">
                  <c:v>99.21</c:v>
                </c:pt>
                <c:pt idx="4">
                  <c:v>99.78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321728"/>
        <c:axId val="99340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321728"/>
        <c:axId val="99340288"/>
      </c:lineChart>
      <c:dateAx>
        <c:axId val="99321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340288"/>
        <c:crosses val="autoZero"/>
        <c:auto val="1"/>
        <c:lblOffset val="100"/>
        <c:baseTimeUnit val="years"/>
      </c:dateAx>
      <c:valAx>
        <c:axId val="99340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321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808192"/>
        <c:axId val="1008101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808192"/>
        <c:axId val="100810112"/>
      </c:lineChart>
      <c:dateAx>
        <c:axId val="100808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810112"/>
        <c:crosses val="autoZero"/>
        <c:auto val="1"/>
        <c:lblOffset val="100"/>
        <c:baseTimeUnit val="years"/>
      </c:dateAx>
      <c:valAx>
        <c:axId val="1008101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808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852864"/>
        <c:axId val="1008547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852864"/>
        <c:axId val="100854784"/>
      </c:lineChart>
      <c:dateAx>
        <c:axId val="100852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854784"/>
        <c:crosses val="autoZero"/>
        <c:auto val="1"/>
        <c:lblOffset val="100"/>
        <c:baseTimeUnit val="years"/>
      </c:dateAx>
      <c:valAx>
        <c:axId val="1008547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8528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202368"/>
        <c:axId val="102208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202368"/>
        <c:axId val="102208640"/>
      </c:lineChart>
      <c:dateAx>
        <c:axId val="102202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208640"/>
        <c:crosses val="autoZero"/>
        <c:auto val="1"/>
        <c:lblOffset val="100"/>
        <c:baseTimeUnit val="years"/>
      </c:dateAx>
      <c:valAx>
        <c:axId val="102208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202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570624"/>
        <c:axId val="102585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570624"/>
        <c:axId val="102585088"/>
      </c:lineChart>
      <c:dateAx>
        <c:axId val="1025706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585088"/>
        <c:crosses val="autoZero"/>
        <c:auto val="1"/>
        <c:lblOffset val="100"/>
        <c:baseTimeUnit val="years"/>
      </c:dateAx>
      <c:valAx>
        <c:axId val="102585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5706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966.64</c:v>
                </c:pt>
                <c:pt idx="1">
                  <c:v>932.8</c:v>
                </c:pt>
                <c:pt idx="2">
                  <c:v>821.97</c:v>
                </c:pt>
                <c:pt idx="3">
                  <c:v>1378.72</c:v>
                </c:pt>
                <c:pt idx="4">
                  <c:v>740.65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603008"/>
        <c:axId val="1026174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1224.75</c:v>
                </c:pt>
                <c:pt idx="1">
                  <c:v>1144.05</c:v>
                </c:pt>
                <c:pt idx="2">
                  <c:v>1117.1099999999999</c:v>
                </c:pt>
                <c:pt idx="3">
                  <c:v>1161.05</c:v>
                </c:pt>
                <c:pt idx="4">
                  <c:v>979.89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603008"/>
        <c:axId val="102617472"/>
      </c:lineChart>
      <c:dateAx>
        <c:axId val="102603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617472"/>
        <c:crosses val="autoZero"/>
        <c:auto val="1"/>
        <c:lblOffset val="100"/>
        <c:baseTimeUnit val="years"/>
      </c:dateAx>
      <c:valAx>
        <c:axId val="1026174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6030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33.6</c:v>
                </c:pt>
                <c:pt idx="1">
                  <c:v>33.979999999999997</c:v>
                </c:pt>
                <c:pt idx="2">
                  <c:v>28.47</c:v>
                </c:pt>
                <c:pt idx="3">
                  <c:v>35.049999999999997</c:v>
                </c:pt>
                <c:pt idx="4">
                  <c:v>35.340000000000003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328192"/>
        <c:axId val="102330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42.13</c:v>
                </c:pt>
                <c:pt idx="1">
                  <c:v>42.48</c:v>
                </c:pt>
                <c:pt idx="2">
                  <c:v>41.04</c:v>
                </c:pt>
                <c:pt idx="3">
                  <c:v>41.08</c:v>
                </c:pt>
                <c:pt idx="4">
                  <c:v>41.34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28192"/>
        <c:axId val="102330368"/>
      </c:lineChart>
      <c:dateAx>
        <c:axId val="102328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330368"/>
        <c:crosses val="autoZero"/>
        <c:auto val="1"/>
        <c:lblOffset val="100"/>
        <c:baseTimeUnit val="years"/>
      </c:dateAx>
      <c:valAx>
        <c:axId val="1023303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328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484.85</c:v>
                </c:pt>
                <c:pt idx="1">
                  <c:v>546.94000000000005</c:v>
                </c:pt>
                <c:pt idx="2">
                  <c:v>638.58000000000004</c:v>
                </c:pt>
                <c:pt idx="3">
                  <c:v>550.52</c:v>
                </c:pt>
                <c:pt idx="4">
                  <c:v>543.97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345728"/>
        <c:axId val="102356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348.41</c:v>
                </c:pt>
                <c:pt idx="1">
                  <c:v>343.8</c:v>
                </c:pt>
                <c:pt idx="2">
                  <c:v>357.08</c:v>
                </c:pt>
                <c:pt idx="3">
                  <c:v>378.08</c:v>
                </c:pt>
                <c:pt idx="4">
                  <c:v>357.49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45728"/>
        <c:axId val="102356096"/>
      </c:lineChart>
      <c:dateAx>
        <c:axId val="102345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356096"/>
        <c:crosses val="autoZero"/>
        <c:auto val="1"/>
        <c:lblOffset val="100"/>
        <c:baseTimeUnit val="years"/>
      </c:dateAx>
      <c:valAx>
        <c:axId val="102356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345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44.69</c:v>
                </c:pt>
                <c:pt idx="1">
                  <c:v>41.76</c:v>
                </c:pt>
                <c:pt idx="2">
                  <c:v>43.59</c:v>
                </c:pt>
                <c:pt idx="3">
                  <c:v>43.22</c:v>
                </c:pt>
                <c:pt idx="4">
                  <c:v>44.32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36224"/>
        <c:axId val="1024588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46.85</c:v>
                </c:pt>
                <c:pt idx="1">
                  <c:v>46.06</c:v>
                </c:pt>
                <c:pt idx="2">
                  <c:v>45.95</c:v>
                </c:pt>
                <c:pt idx="3">
                  <c:v>44.69</c:v>
                </c:pt>
                <c:pt idx="4">
                  <c:v>44.69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36224"/>
        <c:axId val="102458880"/>
      </c:lineChart>
      <c:dateAx>
        <c:axId val="102436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458880"/>
        <c:crosses val="autoZero"/>
        <c:auto val="1"/>
        <c:lblOffset val="100"/>
        <c:baseTimeUnit val="years"/>
      </c:dateAx>
      <c:valAx>
        <c:axId val="1024588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4362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68.87</c:v>
                </c:pt>
                <c:pt idx="1">
                  <c:v>71.05</c:v>
                </c:pt>
                <c:pt idx="2">
                  <c:v>72.760000000000005</c:v>
                </c:pt>
                <c:pt idx="3">
                  <c:v>74.39</c:v>
                </c:pt>
                <c:pt idx="4">
                  <c:v>75.19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84992"/>
        <c:axId val="1025035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73.78</c:v>
                </c:pt>
                <c:pt idx="1">
                  <c:v>72.989999999999995</c:v>
                </c:pt>
                <c:pt idx="2">
                  <c:v>71.97</c:v>
                </c:pt>
                <c:pt idx="3">
                  <c:v>70.59</c:v>
                </c:pt>
                <c:pt idx="4">
                  <c:v>69.67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84992"/>
        <c:axId val="102503552"/>
      </c:lineChart>
      <c:dateAx>
        <c:axId val="1024849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503552"/>
        <c:crosses val="autoZero"/>
        <c:auto val="1"/>
        <c:lblOffset val="100"/>
        <c:baseTimeUnit val="years"/>
      </c:dateAx>
      <c:valAx>
        <c:axId val="1025035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4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【1,015.77】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【84.50】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【52.74】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【289.81】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【52.78】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100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広島県　大崎上島町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2"/>
      <c r="D7" s="42"/>
      <c r="E7" s="42"/>
      <c r="F7" s="42"/>
      <c r="G7" s="42"/>
      <c r="H7" s="42"/>
      <c r="I7" s="42" t="s">
        <v>2</v>
      </c>
      <c r="J7" s="42"/>
      <c r="K7" s="42"/>
      <c r="L7" s="42"/>
      <c r="M7" s="42"/>
      <c r="N7" s="42"/>
      <c r="O7" s="42"/>
      <c r="P7" s="42" t="s">
        <v>3</v>
      </c>
      <c r="Q7" s="42"/>
      <c r="R7" s="42"/>
      <c r="S7" s="42"/>
      <c r="T7" s="42"/>
      <c r="U7" s="42"/>
      <c r="V7" s="42"/>
      <c r="W7" s="42" t="s">
        <v>4</v>
      </c>
      <c r="X7" s="42"/>
      <c r="Y7" s="42"/>
      <c r="Z7" s="42"/>
      <c r="AA7" s="42"/>
      <c r="AB7" s="42"/>
      <c r="AC7" s="42"/>
      <c r="AD7" s="3"/>
      <c r="AE7" s="3"/>
      <c r="AF7" s="3"/>
      <c r="AG7" s="3"/>
      <c r="AH7" s="3"/>
      <c r="AI7" s="3"/>
      <c r="AJ7" s="3"/>
      <c r="AK7" s="3"/>
      <c r="AL7" s="42" t="s">
        <v>5</v>
      </c>
      <c r="AM7" s="42"/>
      <c r="AN7" s="42"/>
      <c r="AO7" s="42"/>
      <c r="AP7" s="42"/>
      <c r="AQ7" s="42"/>
      <c r="AR7" s="42"/>
      <c r="AS7" s="42"/>
      <c r="AT7" s="42" t="s">
        <v>6</v>
      </c>
      <c r="AU7" s="42"/>
      <c r="AV7" s="42"/>
      <c r="AW7" s="42"/>
      <c r="AX7" s="42"/>
      <c r="AY7" s="42"/>
      <c r="AZ7" s="42"/>
      <c r="BA7" s="42"/>
      <c r="BB7" s="42" t="s">
        <v>7</v>
      </c>
      <c r="BC7" s="42"/>
      <c r="BD7" s="42"/>
      <c r="BE7" s="42"/>
      <c r="BF7" s="42"/>
      <c r="BG7" s="42"/>
      <c r="BH7" s="42"/>
      <c r="BI7" s="42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46" t="str">
        <f>データ!I6</f>
        <v>法非適用</v>
      </c>
      <c r="C8" s="46"/>
      <c r="D8" s="46"/>
      <c r="E8" s="46"/>
      <c r="F8" s="46"/>
      <c r="G8" s="46"/>
      <c r="H8" s="46"/>
      <c r="I8" s="46" t="str">
        <f>データ!J6</f>
        <v>下水道事業</v>
      </c>
      <c r="J8" s="46"/>
      <c r="K8" s="46"/>
      <c r="L8" s="46"/>
      <c r="M8" s="46"/>
      <c r="N8" s="46"/>
      <c r="O8" s="46"/>
      <c r="P8" s="46" t="str">
        <f>データ!K6</f>
        <v>農業集落排水</v>
      </c>
      <c r="Q8" s="46"/>
      <c r="R8" s="46"/>
      <c r="S8" s="46"/>
      <c r="T8" s="46"/>
      <c r="U8" s="46"/>
      <c r="V8" s="46"/>
      <c r="W8" s="46" t="str">
        <f>データ!L6</f>
        <v>F3</v>
      </c>
      <c r="X8" s="46"/>
      <c r="Y8" s="46"/>
      <c r="Z8" s="46"/>
      <c r="AA8" s="46"/>
      <c r="AB8" s="46"/>
      <c r="AC8" s="46"/>
      <c r="AD8" s="3"/>
      <c r="AE8" s="3"/>
      <c r="AF8" s="3"/>
      <c r="AG8" s="3"/>
      <c r="AH8" s="3"/>
      <c r="AI8" s="3"/>
      <c r="AJ8" s="3"/>
      <c r="AK8" s="3"/>
      <c r="AL8" s="47">
        <f>データ!R6</f>
        <v>7988</v>
      </c>
      <c r="AM8" s="47"/>
      <c r="AN8" s="47"/>
      <c r="AO8" s="47"/>
      <c r="AP8" s="47"/>
      <c r="AQ8" s="47"/>
      <c r="AR8" s="47"/>
      <c r="AS8" s="47"/>
      <c r="AT8" s="43">
        <f>データ!S6</f>
        <v>43.11</v>
      </c>
      <c r="AU8" s="43"/>
      <c r="AV8" s="43"/>
      <c r="AW8" s="43"/>
      <c r="AX8" s="43"/>
      <c r="AY8" s="43"/>
      <c r="AZ8" s="43"/>
      <c r="BA8" s="43"/>
      <c r="BB8" s="43">
        <f>データ!T6</f>
        <v>185.29</v>
      </c>
      <c r="BC8" s="43"/>
      <c r="BD8" s="43"/>
      <c r="BE8" s="43"/>
      <c r="BF8" s="43"/>
      <c r="BG8" s="43"/>
      <c r="BH8" s="43"/>
      <c r="BI8" s="43"/>
      <c r="BJ8" s="3"/>
      <c r="BK8" s="3"/>
      <c r="BL8" s="44" t="s">
        <v>9</v>
      </c>
      <c r="BM8" s="45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2" t="s">
        <v>11</v>
      </c>
      <c r="C9" s="42"/>
      <c r="D9" s="42"/>
      <c r="E9" s="42"/>
      <c r="F9" s="42"/>
      <c r="G9" s="42"/>
      <c r="H9" s="42"/>
      <c r="I9" s="42" t="s">
        <v>12</v>
      </c>
      <c r="J9" s="42"/>
      <c r="K9" s="42"/>
      <c r="L9" s="42"/>
      <c r="M9" s="42"/>
      <c r="N9" s="42"/>
      <c r="O9" s="42"/>
      <c r="P9" s="42" t="s">
        <v>13</v>
      </c>
      <c r="Q9" s="42"/>
      <c r="R9" s="42"/>
      <c r="S9" s="42"/>
      <c r="T9" s="42"/>
      <c r="U9" s="42"/>
      <c r="V9" s="42"/>
      <c r="W9" s="42" t="s">
        <v>14</v>
      </c>
      <c r="X9" s="42"/>
      <c r="Y9" s="42"/>
      <c r="Z9" s="42"/>
      <c r="AA9" s="42"/>
      <c r="AB9" s="42"/>
      <c r="AC9" s="42"/>
      <c r="AD9" s="42" t="s">
        <v>15</v>
      </c>
      <c r="AE9" s="42"/>
      <c r="AF9" s="42"/>
      <c r="AG9" s="42"/>
      <c r="AH9" s="42"/>
      <c r="AI9" s="42"/>
      <c r="AJ9" s="42"/>
      <c r="AK9" s="3"/>
      <c r="AL9" s="42" t="s">
        <v>16</v>
      </c>
      <c r="AM9" s="42"/>
      <c r="AN9" s="42"/>
      <c r="AO9" s="42"/>
      <c r="AP9" s="42"/>
      <c r="AQ9" s="42"/>
      <c r="AR9" s="42"/>
      <c r="AS9" s="42"/>
      <c r="AT9" s="42" t="s">
        <v>17</v>
      </c>
      <c r="AU9" s="42"/>
      <c r="AV9" s="42"/>
      <c r="AW9" s="42"/>
      <c r="AX9" s="42"/>
      <c r="AY9" s="42"/>
      <c r="AZ9" s="42"/>
      <c r="BA9" s="42"/>
      <c r="BB9" s="42" t="s">
        <v>18</v>
      </c>
      <c r="BC9" s="42"/>
      <c r="BD9" s="42"/>
      <c r="BE9" s="42"/>
      <c r="BF9" s="42"/>
      <c r="BG9" s="42"/>
      <c r="BH9" s="42"/>
      <c r="BI9" s="42"/>
      <c r="BJ9" s="3"/>
      <c r="BK9" s="3"/>
      <c r="BL9" s="48" t="s">
        <v>19</v>
      </c>
      <c r="BM9" s="49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3" t="str">
        <f>データ!M6</f>
        <v>-</v>
      </c>
      <c r="C10" s="43"/>
      <c r="D10" s="43"/>
      <c r="E10" s="43"/>
      <c r="F10" s="43"/>
      <c r="G10" s="43"/>
      <c r="H10" s="43"/>
      <c r="I10" s="43" t="str">
        <f>データ!N6</f>
        <v>該当数値なし</v>
      </c>
      <c r="J10" s="43"/>
      <c r="K10" s="43"/>
      <c r="L10" s="43"/>
      <c r="M10" s="43"/>
      <c r="N10" s="43"/>
      <c r="O10" s="43"/>
      <c r="P10" s="43">
        <f>データ!O6</f>
        <v>6.61</v>
      </c>
      <c r="Q10" s="43"/>
      <c r="R10" s="43"/>
      <c r="S10" s="43"/>
      <c r="T10" s="43"/>
      <c r="U10" s="43"/>
      <c r="V10" s="43"/>
      <c r="W10" s="43">
        <f>データ!P6</f>
        <v>100</v>
      </c>
      <c r="X10" s="43"/>
      <c r="Y10" s="43"/>
      <c r="Z10" s="43"/>
      <c r="AA10" s="43"/>
      <c r="AB10" s="43"/>
      <c r="AC10" s="43"/>
      <c r="AD10" s="47">
        <f>データ!Q6</f>
        <v>3564</v>
      </c>
      <c r="AE10" s="47"/>
      <c r="AF10" s="47"/>
      <c r="AG10" s="47"/>
      <c r="AH10" s="47"/>
      <c r="AI10" s="47"/>
      <c r="AJ10" s="47"/>
      <c r="AK10" s="2"/>
      <c r="AL10" s="47">
        <f>データ!U6</f>
        <v>528</v>
      </c>
      <c r="AM10" s="47"/>
      <c r="AN10" s="47"/>
      <c r="AO10" s="47"/>
      <c r="AP10" s="47"/>
      <c r="AQ10" s="47"/>
      <c r="AR10" s="47"/>
      <c r="AS10" s="47"/>
      <c r="AT10" s="43">
        <f>データ!V6</f>
        <v>0.2</v>
      </c>
      <c r="AU10" s="43"/>
      <c r="AV10" s="43"/>
      <c r="AW10" s="43"/>
      <c r="AX10" s="43"/>
      <c r="AY10" s="43"/>
      <c r="AZ10" s="43"/>
      <c r="BA10" s="43"/>
      <c r="BB10" s="43">
        <f>データ!W6</f>
        <v>2640</v>
      </c>
      <c r="BC10" s="43"/>
      <c r="BD10" s="43"/>
      <c r="BE10" s="43"/>
      <c r="BF10" s="43"/>
      <c r="BG10" s="43"/>
      <c r="BH10" s="43"/>
      <c r="BI10" s="43"/>
      <c r="BJ10" s="2"/>
      <c r="BK10" s="2"/>
      <c r="BL10" s="50" t="s">
        <v>21</v>
      </c>
      <c r="BM10" s="51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23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>
      <c r="A14" s="2"/>
      <c r="B14" s="54" t="s">
        <v>24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60" t="s">
        <v>25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2"/>
    </row>
    <row r="15" spans="1:78" ht="13.5" customHeight="1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63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6" t="s">
        <v>110</v>
      </c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6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6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6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6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6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6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6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6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6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6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6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6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6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6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6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6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8"/>
    </row>
    <row r="34" spans="1:78" ht="13.5" customHeight="1">
      <c r="A34" s="2"/>
      <c r="B34" s="16"/>
      <c r="C34" s="72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19"/>
      <c r="R34" s="72" t="s">
        <v>27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19"/>
      <c r="AG34" s="72" t="s">
        <v>28</v>
      </c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19"/>
      <c r="AV34" s="72" t="s">
        <v>29</v>
      </c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18"/>
      <c r="BK34" s="2"/>
      <c r="BL34" s="66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8"/>
    </row>
    <row r="35" spans="1:78" ht="13.5" customHeight="1">
      <c r="A35" s="2"/>
      <c r="B35" s="1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9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9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19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18"/>
      <c r="BK35" s="2"/>
      <c r="BL35" s="66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6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6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6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6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6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6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6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6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9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0" t="s">
        <v>30</v>
      </c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3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66" t="s">
        <v>108</v>
      </c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66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66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66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66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66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66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66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8"/>
    </row>
    <row r="56" spans="1:78" ht="13.5" customHeight="1">
      <c r="A56" s="2"/>
      <c r="B56" s="16"/>
      <c r="C56" s="72" t="s">
        <v>31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19"/>
      <c r="R56" s="72" t="s">
        <v>32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19"/>
      <c r="AG56" s="72" t="s">
        <v>33</v>
      </c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19"/>
      <c r="AV56" s="72" t="s">
        <v>34</v>
      </c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18"/>
      <c r="BK56" s="2"/>
      <c r="BL56" s="66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8"/>
    </row>
    <row r="57" spans="1:78" ht="13.5" customHeight="1">
      <c r="A57" s="2"/>
      <c r="B57" s="1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19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19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19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18"/>
      <c r="BK57" s="2"/>
      <c r="BL57" s="66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66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66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8"/>
    </row>
    <row r="60" spans="1:78" ht="13.5" customHeight="1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8"/>
    </row>
    <row r="61" spans="1:78" ht="13.5" customHeight="1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6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66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9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0" t="s">
        <v>36</v>
      </c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3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66" t="s">
        <v>109</v>
      </c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66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66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66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66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66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66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66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66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66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66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66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66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8"/>
    </row>
    <row r="79" spans="1:78" ht="13.5" customHeight="1">
      <c r="A79" s="2"/>
      <c r="B79" s="16"/>
      <c r="C79" s="72" t="s">
        <v>37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19"/>
      <c r="V79" s="19"/>
      <c r="W79" s="72" t="s">
        <v>38</v>
      </c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19"/>
      <c r="AP79" s="19"/>
      <c r="AQ79" s="72" t="s">
        <v>39</v>
      </c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17"/>
      <c r="BJ79" s="18"/>
      <c r="BK79" s="2"/>
      <c r="BL79" s="66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8"/>
    </row>
    <row r="80" spans="1:78" ht="13.5" customHeight="1">
      <c r="A80" s="2"/>
      <c r="B80" s="16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"/>
      <c r="V80" s="19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19"/>
      <c r="AP80" s="19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17"/>
      <c r="BJ80" s="18"/>
      <c r="BK80" s="2"/>
      <c r="BL80" s="66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66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9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2:BZ4"/>
    <mergeCell ref="B6:AC6"/>
    <mergeCell ref="B7:H7"/>
    <mergeCell ref="I7:O7"/>
    <mergeCell ref="P7:V7"/>
    <mergeCell ref="W7:AC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344311</v>
      </c>
      <c r="D6" s="31">
        <f t="shared" si="3"/>
        <v>47</v>
      </c>
      <c r="E6" s="31">
        <f t="shared" si="3"/>
        <v>17</v>
      </c>
      <c r="F6" s="31">
        <f t="shared" si="3"/>
        <v>5</v>
      </c>
      <c r="G6" s="31">
        <f t="shared" si="3"/>
        <v>0</v>
      </c>
      <c r="H6" s="31" t="str">
        <f t="shared" si="3"/>
        <v>広島県　大崎上島町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農業集落排水</v>
      </c>
      <c r="L6" s="31" t="str">
        <f t="shared" si="3"/>
        <v>F3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6.61</v>
      </c>
      <c r="P6" s="32">
        <f t="shared" si="3"/>
        <v>100</v>
      </c>
      <c r="Q6" s="32">
        <f t="shared" si="3"/>
        <v>3564</v>
      </c>
      <c r="R6" s="32">
        <f t="shared" si="3"/>
        <v>7988</v>
      </c>
      <c r="S6" s="32">
        <f t="shared" si="3"/>
        <v>43.11</v>
      </c>
      <c r="T6" s="32">
        <f t="shared" si="3"/>
        <v>185.29</v>
      </c>
      <c r="U6" s="32">
        <f t="shared" si="3"/>
        <v>528</v>
      </c>
      <c r="V6" s="32">
        <f t="shared" si="3"/>
        <v>0.2</v>
      </c>
      <c r="W6" s="32">
        <f t="shared" si="3"/>
        <v>2640</v>
      </c>
      <c r="X6" s="33">
        <f>IF(X7="",NA(),X7)</f>
        <v>93.45</v>
      </c>
      <c r="Y6" s="33">
        <f t="shared" ref="Y6:AG6" si="4">IF(Y7="",NA(),Y7)</f>
        <v>101.79</v>
      </c>
      <c r="Z6" s="33">
        <f t="shared" si="4"/>
        <v>103.43</v>
      </c>
      <c r="AA6" s="33">
        <f t="shared" si="4"/>
        <v>99.21</v>
      </c>
      <c r="AB6" s="33">
        <f t="shared" si="4"/>
        <v>99.78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966.64</v>
      </c>
      <c r="BF6" s="33">
        <f t="shared" ref="BF6:BN6" si="7">IF(BF7="",NA(),BF7)</f>
        <v>932.8</v>
      </c>
      <c r="BG6" s="33">
        <f t="shared" si="7"/>
        <v>821.97</v>
      </c>
      <c r="BH6" s="33">
        <f t="shared" si="7"/>
        <v>1378.72</v>
      </c>
      <c r="BI6" s="33">
        <f t="shared" si="7"/>
        <v>740.65</v>
      </c>
      <c r="BJ6" s="33">
        <f t="shared" si="7"/>
        <v>1224.75</v>
      </c>
      <c r="BK6" s="33">
        <f t="shared" si="7"/>
        <v>1144.05</v>
      </c>
      <c r="BL6" s="33">
        <f t="shared" si="7"/>
        <v>1117.1099999999999</v>
      </c>
      <c r="BM6" s="33">
        <f t="shared" si="7"/>
        <v>1161.05</v>
      </c>
      <c r="BN6" s="33">
        <f t="shared" si="7"/>
        <v>979.89</v>
      </c>
      <c r="BO6" s="32" t="str">
        <f>IF(BO7="","",IF(BO7="-","【-】","【"&amp;SUBSTITUTE(TEXT(BO7,"#,##0.00"),"-","△")&amp;"】"))</f>
        <v>【1,015.77】</v>
      </c>
      <c r="BP6" s="33">
        <f>IF(BP7="",NA(),BP7)</f>
        <v>33.6</v>
      </c>
      <c r="BQ6" s="33">
        <f t="shared" ref="BQ6:BY6" si="8">IF(BQ7="",NA(),BQ7)</f>
        <v>33.979999999999997</v>
      </c>
      <c r="BR6" s="33">
        <f t="shared" si="8"/>
        <v>28.47</v>
      </c>
      <c r="BS6" s="33">
        <f t="shared" si="8"/>
        <v>35.049999999999997</v>
      </c>
      <c r="BT6" s="33">
        <f t="shared" si="8"/>
        <v>35.340000000000003</v>
      </c>
      <c r="BU6" s="33">
        <f t="shared" si="8"/>
        <v>42.13</v>
      </c>
      <c r="BV6" s="33">
        <f t="shared" si="8"/>
        <v>42.48</v>
      </c>
      <c r="BW6" s="33">
        <f t="shared" si="8"/>
        <v>41.04</v>
      </c>
      <c r="BX6" s="33">
        <f t="shared" si="8"/>
        <v>41.08</v>
      </c>
      <c r="BY6" s="33">
        <f t="shared" si="8"/>
        <v>41.34</v>
      </c>
      <c r="BZ6" s="32" t="str">
        <f>IF(BZ7="","",IF(BZ7="-","【-】","【"&amp;SUBSTITUTE(TEXT(BZ7,"#,##0.00"),"-","△")&amp;"】"))</f>
        <v>【52.78】</v>
      </c>
      <c r="CA6" s="33">
        <f>IF(CA7="",NA(),CA7)</f>
        <v>484.85</v>
      </c>
      <c r="CB6" s="33">
        <f t="shared" ref="CB6:CJ6" si="9">IF(CB7="",NA(),CB7)</f>
        <v>546.94000000000005</v>
      </c>
      <c r="CC6" s="33">
        <f t="shared" si="9"/>
        <v>638.58000000000004</v>
      </c>
      <c r="CD6" s="33">
        <f t="shared" si="9"/>
        <v>550.52</v>
      </c>
      <c r="CE6" s="33">
        <f t="shared" si="9"/>
        <v>543.97</v>
      </c>
      <c r="CF6" s="33">
        <f t="shared" si="9"/>
        <v>348.41</v>
      </c>
      <c r="CG6" s="33">
        <f t="shared" si="9"/>
        <v>343.8</v>
      </c>
      <c r="CH6" s="33">
        <f t="shared" si="9"/>
        <v>357.08</v>
      </c>
      <c r="CI6" s="33">
        <f t="shared" si="9"/>
        <v>378.08</v>
      </c>
      <c r="CJ6" s="33">
        <f t="shared" si="9"/>
        <v>357.49</v>
      </c>
      <c r="CK6" s="32" t="str">
        <f>IF(CK7="","",IF(CK7="-","【-】","【"&amp;SUBSTITUTE(TEXT(CK7,"#,##0.00"),"-","△")&amp;"】"))</f>
        <v>【289.81】</v>
      </c>
      <c r="CL6" s="33">
        <f>IF(CL7="",NA(),CL7)</f>
        <v>44.69</v>
      </c>
      <c r="CM6" s="33">
        <f t="shared" ref="CM6:CU6" si="10">IF(CM7="",NA(),CM7)</f>
        <v>41.76</v>
      </c>
      <c r="CN6" s="33">
        <f t="shared" si="10"/>
        <v>43.59</v>
      </c>
      <c r="CO6" s="33">
        <f t="shared" si="10"/>
        <v>43.22</v>
      </c>
      <c r="CP6" s="33">
        <f t="shared" si="10"/>
        <v>44.32</v>
      </c>
      <c r="CQ6" s="33">
        <f t="shared" si="10"/>
        <v>46.85</v>
      </c>
      <c r="CR6" s="33">
        <f t="shared" si="10"/>
        <v>46.06</v>
      </c>
      <c r="CS6" s="33">
        <f t="shared" si="10"/>
        <v>45.95</v>
      </c>
      <c r="CT6" s="33">
        <f t="shared" si="10"/>
        <v>44.69</v>
      </c>
      <c r="CU6" s="33">
        <f t="shared" si="10"/>
        <v>44.69</v>
      </c>
      <c r="CV6" s="32" t="str">
        <f>IF(CV7="","",IF(CV7="-","【-】","【"&amp;SUBSTITUTE(TEXT(CV7,"#,##0.00"),"-","△")&amp;"】"))</f>
        <v>【52.74】</v>
      </c>
      <c r="CW6" s="33">
        <f>IF(CW7="",NA(),CW7)</f>
        <v>68.87</v>
      </c>
      <c r="CX6" s="33">
        <f t="shared" ref="CX6:DF6" si="11">IF(CX7="",NA(),CX7)</f>
        <v>71.05</v>
      </c>
      <c r="CY6" s="33">
        <f t="shared" si="11"/>
        <v>72.760000000000005</v>
      </c>
      <c r="CZ6" s="33">
        <f t="shared" si="11"/>
        <v>74.39</v>
      </c>
      <c r="DA6" s="33">
        <f t="shared" si="11"/>
        <v>75.19</v>
      </c>
      <c r="DB6" s="33">
        <f t="shared" si="11"/>
        <v>73.78</v>
      </c>
      <c r="DC6" s="33">
        <f t="shared" si="11"/>
        <v>72.989999999999995</v>
      </c>
      <c r="DD6" s="33">
        <f t="shared" si="11"/>
        <v>71.97</v>
      </c>
      <c r="DE6" s="33">
        <f t="shared" si="11"/>
        <v>70.59</v>
      </c>
      <c r="DF6" s="33">
        <f t="shared" si="11"/>
        <v>69.67</v>
      </c>
      <c r="DG6" s="32" t="str">
        <f>IF(DG7="","",IF(DG7="-","【-】","【"&amp;SUBSTITUTE(TEXT(DG7,"#,##0.00"),"-","△")&amp;"】"))</f>
        <v>【84.50】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0.08</v>
      </c>
      <c r="EJ6" s="33">
        <f t="shared" si="14"/>
        <v>0.06</v>
      </c>
      <c r="EK6" s="33">
        <f t="shared" si="14"/>
        <v>0.04</v>
      </c>
      <c r="EL6" s="33">
        <f t="shared" si="14"/>
        <v>7.0000000000000007E-2</v>
      </c>
      <c r="EM6" s="33">
        <f t="shared" si="14"/>
        <v>0.02</v>
      </c>
      <c r="EN6" s="32" t="str">
        <f>IF(EN7="","",IF(EN7="-","【-】","【"&amp;SUBSTITUTE(TEXT(EN7,"#,##0.00"),"-","△")&amp;"】"))</f>
        <v>【0.03】</v>
      </c>
    </row>
    <row r="7" spans="1:144" s="34" customFormat="1">
      <c r="A7" s="26"/>
      <c r="B7" s="35">
        <v>2015</v>
      </c>
      <c r="C7" s="35">
        <v>344311</v>
      </c>
      <c r="D7" s="35">
        <v>47</v>
      </c>
      <c r="E7" s="35">
        <v>17</v>
      </c>
      <c r="F7" s="35">
        <v>5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6.61</v>
      </c>
      <c r="P7" s="36">
        <v>100</v>
      </c>
      <c r="Q7" s="36">
        <v>3564</v>
      </c>
      <c r="R7" s="36">
        <v>7988</v>
      </c>
      <c r="S7" s="36">
        <v>43.11</v>
      </c>
      <c r="T7" s="36">
        <v>185.29</v>
      </c>
      <c r="U7" s="36">
        <v>528</v>
      </c>
      <c r="V7" s="36">
        <v>0.2</v>
      </c>
      <c r="W7" s="36">
        <v>2640</v>
      </c>
      <c r="X7" s="36">
        <v>93.45</v>
      </c>
      <c r="Y7" s="36">
        <v>101.79</v>
      </c>
      <c r="Z7" s="36">
        <v>103.43</v>
      </c>
      <c r="AA7" s="36">
        <v>99.21</v>
      </c>
      <c r="AB7" s="36">
        <v>99.78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966.64</v>
      </c>
      <c r="BF7" s="36">
        <v>932.8</v>
      </c>
      <c r="BG7" s="36">
        <v>821.97</v>
      </c>
      <c r="BH7" s="36">
        <v>1378.72</v>
      </c>
      <c r="BI7" s="36">
        <v>740.65</v>
      </c>
      <c r="BJ7" s="36">
        <v>1224.75</v>
      </c>
      <c r="BK7" s="36">
        <v>1144.05</v>
      </c>
      <c r="BL7" s="36">
        <v>1117.1099999999999</v>
      </c>
      <c r="BM7" s="36">
        <v>1161.05</v>
      </c>
      <c r="BN7" s="36">
        <v>979.89</v>
      </c>
      <c r="BO7" s="36">
        <v>1015.77</v>
      </c>
      <c r="BP7" s="36">
        <v>33.6</v>
      </c>
      <c r="BQ7" s="36">
        <v>33.979999999999997</v>
      </c>
      <c r="BR7" s="36">
        <v>28.47</v>
      </c>
      <c r="BS7" s="36">
        <v>35.049999999999997</v>
      </c>
      <c r="BT7" s="36">
        <v>35.340000000000003</v>
      </c>
      <c r="BU7" s="36">
        <v>42.13</v>
      </c>
      <c r="BV7" s="36">
        <v>42.48</v>
      </c>
      <c r="BW7" s="36">
        <v>41.04</v>
      </c>
      <c r="BX7" s="36">
        <v>41.08</v>
      </c>
      <c r="BY7" s="36">
        <v>41.34</v>
      </c>
      <c r="BZ7" s="36">
        <v>52.78</v>
      </c>
      <c r="CA7" s="36">
        <v>484.85</v>
      </c>
      <c r="CB7" s="36">
        <v>546.94000000000005</v>
      </c>
      <c r="CC7" s="36">
        <v>638.58000000000004</v>
      </c>
      <c r="CD7" s="36">
        <v>550.52</v>
      </c>
      <c r="CE7" s="36">
        <v>543.97</v>
      </c>
      <c r="CF7" s="36">
        <v>348.41</v>
      </c>
      <c r="CG7" s="36">
        <v>343.8</v>
      </c>
      <c r="CH7" s="36">
        <v>357.08</v>
      </c>
      <c r="CI7" s="36">
        <v>378.08</v>
      </c>
      <c r="CJ7" s="36">
        <v>357.49</v>
      </c>
      <c r="CK7" s="36">
        <v>289.81</v>
      </c>
      <c r="CL7" s="36">
        <v>44.69</v>
      </c>
      <c r="CM7" s="36">
        <v>41.76</v>
      </c>
      <c r="CN7" s="36">
        <v>43.59</v>
      </c>
      <c r="CO7" s="36">
        <v>43.22</v>
      </c>
      <c r="CP7" s="36">
        <v>44.32</v>
      </c>
      <c r="CQ7" s="36">
        <v>46.85</v>
      </c>
      <c r="CR7" s="36">
        <v>46.06</v>
      </c>
      <c r="CS7" s="36">
        <v>45.95</v>
      </c>
      <c r="CT7" s="36">
        <v>44.69</v>
      </c>
      <c r="CU7" s="36">
        <v>44.69</v>
      </c>
      <c r="CV7" s="36">
        <v>52.74</v>
      </c>
      <c r="CW7" s="36">
        <v>68.87</v>
      </c>
      <c r="CX7" s="36">
        <v>71.05</v>
      </c>
      <c r="CY7" s="36">
        <v>72.760000000000005</v>
      </c>
      <c r="CZ7" s="36">
        <v>74.39</v>
      </c>
      <c r="DA7" s="36">
        <v>75.19</v>
      </c>
      <c r="DB7" s="36">
        <v>73.78</v>
      </c>
      <c r="DC7" s="36">
        <v>72.989999999999995</v>
      </c>
      <c r="DD7" s="36">
        <v>71.97</v>
      </c>
      <c r="DE7" s="36">
        <v>70.59</v>
      </c>
      <c r="DF7" s="36">
        <v>69.67</v>
      </c>
      <c r="DG7" s="36">
        <v>84.5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0.08</v>
      </c>
      <c r="EJ7" s="36">
        <v>0.06</v>
      </c>
      <c r="EK7" s="36">
        <v>0.04</v>
      </c>
      <c r="EL7" s="36">
        <v>7.0000000000000007E-2</v>
      </c>
      <c r="EM7" s="36">
        <v>0.02</v>
      </c>
      <c r="EN7" s="36">
        <v>0.03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2017-02-14T02:20:55Z</cp:lastPrinted>
  <dcterms:created xsi:type="dcterms:W3CDTF">2017-02-08T03:14:23Z</dcterms:created>
  <dcterms:modified xsi:type="dcterms:W3CDTF">2017-02-16T07:25:47Z</dcterms:modified>
  <cp:category/>
</cp:coreProperties>
</file>