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AL8" i="4" s="1"/>
  <c r="Q6" i="5"/>
  <c r="P6" i="5"/>
  <c r="W10" i="4" s="1"/>
  <c r="O6" i="5"/>
  <c r="P10" i="4" s="1"/>
  <c r="N6" i="5"/>
  <c r="I10" i="4" s="1"/>
  <c r="M6" i="5"/>
  <c r="L6" i="5"/>
  <c r="K6" i="5"/>
  <c r="P8" i="4" s="1"/>
  <c r="J6" i="5"/>
  <c r="I8" i="4" s="1"/>
  <c r="I6" i="5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B10" i="4"/>
  <c r="W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<sst xmlns="http://schemas.openxmlformats.org/spreadsheetml/2006/main" count="221" uniqueCount="111">
  <si>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</si>
  <si>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</si>
  <si>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</si>
  <si>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</si>
  <si>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</si>
  <si>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</si>
  <si>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</si>
  <si>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</si>
  <si>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</si>
  <si>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</si>
  <si>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</si>
  <si>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</si>
  <si>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</si>
  <si>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</si>
  <si>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</si>
  <si>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</si>
  <si>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</si>
  <si>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</si>
  <si>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</si>
  <si>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</si>
  <si>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</si>
  <si>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</si>
  <si>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</si>
  <si>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</si>
  <si>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</si>
  <si>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</si>
  <si>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</si>
  <si>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</si>
  <si>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</si>
  <si>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</si>
  <si>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</si>
  <si>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</si>
  <si>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</si>
  <si>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</si>
  <si>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</si>
  <si>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</si>
  <si>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</si>
  <si>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</si>
  <si>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</si>
  <si>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</si>
  <si>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</si>
  <si>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</si>
  <si>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</si>
  <si>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</si>
  <si>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</si>
  <si>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</si>
  <si>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</si>
  <si>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</si>
  <si>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</si>
  <si>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</si>
  <si>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</si>
  <si>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</si>
  <si>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</si>
  <si>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</si>
  <si>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</si>
  <si>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</si>
  <si>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</si>
  <si>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</si>
  <si>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</si>
  <si>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</si>
  <si>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</si>
  <si>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</si>
  <si>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</si>
  <si>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</si>
  <si>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</si>
  <si>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</si>
  <si>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</si>
  <si>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</si>
  <si>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</si>
  <si>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</si>
  <si>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</si>
  <si>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</si>
  <si>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</si>
  <si>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</si>
  <si>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</si>
  <si>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</si>
  <si>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</si>
  <si>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</si>
  <si>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</si>
  <si>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</si>
  <si>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</si>
  <si>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</si>
  <si>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</si>
  <si>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</si>
  <si>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</si>
  <si>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</si>
  <si>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</si>
  <si>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</si>
  <si>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</si>
  <si>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</si>
  <si>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</si>
  <si>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</si>
  <si>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</si>
  <si>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</si>
  <si>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</si>
  <si>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</si>
  <si>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広島県　大崎上島町</t>
  </si>
  <si>
    <t>法非適用</t>
  </si>
  <si>
    <t>下水道事業</t>
  </si>
  <si>
    <t>漁業集落排水</t>
  </si>
  <si>
    <t>H3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</si>
  <si>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</si>
  <si>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</si>
  <si>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</si>
  <si>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</si>
  <si>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</si>
  <si>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</si>
  <si>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</si>
  <si>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管渠改善率は、過去５年間０％となっている。これは、当該事業が平成13年度に供用開始しており、管渠の耐用年数50年に対して、14年程度しか経過していないことから、管渠の更新時期を迎えていないためである。
　設備については、今後、耐用年数を迎えるものがあり、計画的な更新が必要である。</t>
    <rPh sb="1" eb="3">
      <t>カンキョ</t>
    </rPh>
    <rPh sb="3" eb="5">
      <t>カイゼン</t>
    </rPh>
    <rPh sb="5" eb="6">
      <t>リツ</t>
    </rPh>
    <rPh sb="8" eb="10">
      <t>カコ</t>
    </rPh>
    <rPh sb="11" eb="13">
      <t>ネンカン</t>
    </rPh>
    <rPh sb="26" eb="28">
      <t>トウガイ</t>
    </rPh>
    <rPh sb="28" eb="30">
      <t>ジギョウ</t>
    </rPh>
    <rPh sb="31" eb="33">
      <t>ヘイセイ</t>
    </rPh>
    <rPh sb="35" eb="37">
      <t>ネンド</t>
    </rPh>
    <rPh sb="38" eb="40">
      <t>キョウヨウ</t>
    </rPh>
    <rPh sb="40" eb="42">
      <t>カイシ</t>
    </rPh>
    <rPh sb="47" eb="49">
      <t>カンキョ</t>
    </rPh>
    <rPh sb="50" eb="52">
      <t>タイヨウ</t>
    </rPh>
    <rPh sb="52" eb="54">
      <t>ネンスウ</t>
    </rPh>
    <rPh sb="56" eb="57">
      <t>ネン</t>
    </rPh>
    <rPh sb="58" eb="59">
      <t>タイ</t>
    </rPh>
    <rPh sb="64" eb="65">
      <t>ネン</t>
    </rPh>
    <rPh sb="65" eb="67">
      <t>テイド</t>
    </rPh>
    <rPh sb="69" eb="71">
      <t>ケイカ</t>
    </rPh>
    <rPh sb="81" eb="83">
      <t>カンキョ</t>
    </rPh>
    <rPh sb="84" eb="86">
      <t>コウシン</t>
    </rPh>
    <rPh sb="86" eb="88">
      <t>ジキ</t>
    </rPh>
    <rPh sb="89" eb="90">
      <t>ムカ</t>
    </rPh>
    <rPh sb="103" eb="105">
      <t>セツビ</t>
    </rPh>
    <rPh sb="111" eb="113">
      <t>コンゴ</t>
    </rPh>
    <rPh sb="114" eb="116">
      <t>タイヨウ</t>
    </rPh>
    <rPh sb="116" eb="118">
      <t>ネンスウ</t>
    </rPh>
    <rPh sb="119" eb="120">
      <t>ムカ</t>
    </rPh>
    <rPh sb="128" eb="131">
      <t>ケイカクテキ</t>
    </rPh>
    <rPh sb="132" eb="134">
      <t>コウシン</t>
    </rPh>
    <rPh sb="135" eb="137">
      <t>ヒツヨウ</t>
    </rPh>
    <phoneticPr fontId="4"/>
  </si>
  <si>
    <t>　収益的収支比率は、近年、約100％となっているが、経費回収率は約30％と低く、一般会計からの繰入金を費用の財源としている状況である。この要因として、汚水処理原価が高いことが挙げられる。
　施設利用率は約17％と低いことから、汚水処理原価は類似団体に比べて高くなっている。この要因として、人口減少及び下水道への未接続も多いことが挙げられる。
　企業債残高対事業規模比率は、類似団体に比べかなり低くなっている。この要因は、施設整備にあたり、国庫補助金を活用し、企業債の発行額を抑えてきたためである。</t>
    <rPh sb="69" eb="71">
      <t>ヨウイン</t>
    </rPh>
    <rPh sb="75" eb="77">
      <t>オスイ</t>
    </rPh>
    <rPh sb="77" eb="79">
      <t>ショリ</t>
    </rPh>
    <rPh sb="79" eb="81">
      <t>ゲンカ</t>
    </rPh>
    <rPh sb="82" eb="83">
      <t>タカ</t>
    </rPh>
    <rPh sb="87" eb="88">
      <t>ア</t>
    </rPh>
    <phoneticPr fontId="4"/>
  </si>
  <si>
    <t>　事業の経営について、経営戦略を作成中であり、中長期的な経営状況の把握及び経営健全化の検討を行っている。
　施設の長寿命化計画を策定済みであり、今後、計画に基づいて施設（主に設備）の更新等を行う予定である。</t>
    <rPh sb="1" eb="3">
      <t>ジギョウ</t>
    </rPh>
    <rPh sb="11" eb="13">
      <t>ケイエイ</t>
    </rPh>
    <rPh sb="16" eb="19">
      <t>サクセイチュウ</t>
    </rPh>
    <rPh sb="28" eb="30">
      <t>ケイエイ</t>
    </rPh>
    <rPh sb="35" eb="36">
      <t>オヨ</t>
    </rPh>
    <rPh sb="37" eb="39">
      <t>ケイエイ</t>
    </rPh>
    <rPh sb="46" eb="47">
      <t>オコナ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</si>
</sst>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321536"/>
        <c:axId val="101851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0.4</c:v>
                </c:pt>
                <c:pt idx="1">
                  <c:v>0.36</c:v>
                </c:pt>
                <c:pt idx="2">
                  <c:v>0.25</c:v>
                </c:pt>
                <c:pt idx="3">
                  <c:v>0.31</c:v>
                </c:pt>
                <c:pt idx="4">
                  <c:v>0.1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321536"/>
        <c:axId val="101851520"/>
      </c:lineChart>
      <c:dateAx>
        <c:axId val="1003215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851520"/>
        <c:crosses val="autoZero"/>
        <c:auto val="1"/>
        <c:lblOffset val="100"/>
        <c:baseTimeUnit val="years"/>
      </c:dateAx>
      <c:valAx>
        <c:axId val="101851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3215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92.98</c:v>
                </c:pt>
                <c:pt idx="1">
                  <c:v>102.69</c:v>
                </c:pt>
                <c:pt idx="2">
                  <c:v>102.3</c:v>
                </c:pt>
                <c:pt idx="3">
                  <c:v>106.01</c:v>
                </c:pt>
                <c:pt idx="4">
                  <c:v>102.15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877632"/>
        <c:axId val="101896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77632"/>
        <c:axId val="101896192"/>
      </c:lineChart>
      <c:dateAx>
        <c:axId val="1018776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896192"/>
        <c:crosses val="autoZero"/>
        <c:auto val="1"/>
        <c:lblOffset val="100"/>
        <c:baseTimeUnit val="years"/>
      </c:dateAx>
      <c:valAx>
        <c:axId val="101896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8776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233024"/>
        <c:axId val="1032349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233024"/>
        <c:axId val="103234944"/>
      </c:lineChart>
      <c:dateAx>
        <c:axId val="1032330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234944"/>
        <c:crosses val="autoZero"/>
        <c:auto val="1"/>
        <c:lblOffset val="100"/>
        <c:baseTimeUnit val="years"/>
      </c:dateAx>
      <c:valAx>
        <c:axId val="1032349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2330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277696"/>
        <c:axId val="1032796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277696"/>
        <c:axId val="103279616"/>
      </c:lineChart>
      <c:dateAx>
        <c:axId val="1032776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279616"/>
        <c:crosses val="autoZero"/>
        <c:auto val="1"/>
        <c:lblOffset val="100"/>
        <c:baseTimeUnit val="years"/>
      </c:dateAx>
      <c:valAx>
        <c:axId val="1032796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2776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316096"/>
        <c:axId val="1033223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316096"/>
        <c:axId val="103322368"/>
      </c:lineChart>
      <c:dateAx>
        <c:axId val="1033160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322368"/>
        <c:crosses val="autoZero"/>
        <c:auto val="1"/>
        <c:lblOffset val="100"/>
        <c:baseTimeUnit val="years"/>
      </c:dateAx>
      <c:valAx>
        <c:axId val="1033223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3160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684736"/>
        <c:axId val="1036992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684736"/>
        <c:axId val="103699200"/>
      </c:lineChart>
      <c:dateAx>
        <c:axId val="1036847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699200"/>
        <c:crosses val="autoZero"/>
        <c:auto val="1"/>
        <c:lblOffset val="100"/>
        <c:baseTimeUnit val="years"/>
      </c:dateAx>
      <c:valAx>
        <c:axId val="1036992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6847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1017.07</c:v>
                </c:pt>
                <c:pt idx="1">
                  <c:v>908.11</c:v>
                </c:pt>
                <c:pt idx="2">
                  <c:v>853.96</c:v>
                </c:pt>
                <c:pt idx="3">
                  <c:v>1207.46</c:v>
                </c:pt>
                <c:pt idx="4">
                  <c:v>777.24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717120"/>
        <c:axId val="103731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1723.1</c:v>
                </c:pt>
                <c:pt idx="1">
                  <c:v>1665.33</c:v>
                </c:pt>
                <c:pt idx="2">
                  <c:v>1716.47</c:v>
                </c:pt>
                <c:pt idx="3">
                  <c:v>1741.94</c:v>
                </c:pt>
                <c:pt idx="4">
                  <c:v>1451.54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17120"/>
        <c:axId val="103731584"/>
      </c:lineChart>
      <c:dateAx>
        <c:axId val="1037171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731584"/>
        <c:crosses val="autoZero"/>
        <c:auto val="1"/>
        <c:lblOffset val="100"/>
        <c:baseTimeUnit val="years"/>
      </c:dateAx>
      <c:valAx>
        <c:axId val="103731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7171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35.33</c:v>
                </c:pt>
                <c:pt idx="1">
                  <c:v>32.549999999999997</c:v>
                </c:pt>
                <c:pt idx="2">
                  <c:v>37.020000000000003</c:v>
                </c:pt>
                <c:pt idx="3">
                  <c:v>34.26</c:v>
                </c:pt>
                <c:pt idx="4">
                  <c:v>31.38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41536"/>
        <c:axId val="103443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35.909999999999997</c:v>
                </c:pt>
                <c:pt idx="1">
                  <c:v>37.92</c:v>
                </c:pt>
                <c:pt idx="2">
                  <c:v>35.049999999999997</c:v>
                </c:pt>
                <c:pt idx="3">
                  <c:v>33.86</c:v>
                </c:pt>
                <c:pt idx="4">
                  <c:v>33.58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441536"/>
        <c:axId val="103443456"/>
      </c:lineChart>
      <c:dateAx>
        <c:axId val="1034415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443456"/>
        <c:crosses val="autoZero"/>
        <c:auto val="1"/>
        <c:lblOffset val="100"/>
        <c:baseTimeUnit val="years"/>
      </c:dateAx>
      <c:valAx>
        <c:axId val="103443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4415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704.67</c:v>
                </c:pt>
                <c:pt idx="1">
                  <c:v>808.38</c:v>
                </c:pt>
                <c:pt idx="2">
                  <c:v>704.3</c:v>
                </c:pt>
                <c:pt idx="3">
                  <c:v>807.72</c:v>
                </c:pt>
                <c:pt idx="4">
                  <c:v>887.9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9056"/>
        <c:axId val="103470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459.38</c:v>
                </c:pt>
                <c:pt idx="1">
                  <c:v>438.71</c:v>
                </c:pt>
                <c:pt idx="2">
                  <c:v>463.38</c:v>
                </c:pt>
                <c:pt idx="3">
                  <c:v>510.15</c:v>
                </c:pt>
                <c:pt idx="4">
                  <c:v>514.39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469056"/>
        <c:axId val="103470976"/>
      </c:lineChart>
      <c:dateAx>
        <c:axId val="1034690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470976"/>
        <c:crosses val="autoZero"/>
        <c:auto val="1"/>
        <c:lblOffset val="100"/>
        <c:baseTimeUnit val="years"/>
      </c:dateAx>
      <c:valAx>
        <c:axId val="103470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4690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17.09</c:v>
                </c:pt>
                <c:pt idx="1">
                  <c:v>16.71</c:v>
                </c:pt>
                <c:pt idx="2">
                  <c:v>17.34</c:v>
                </c:pt>
                <c:pt idx="3">
                  <c:v>17.09</c:v>
                </c:pt>
                <c:pt idx="4">
                  <c:v>16.96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550336"/>
        <c:axId val="103572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32.04</c:v>
                </c:pt>
                <c:pt idx="1">
                  <c:v>33.81</c:v>
                </c:pt>
                <c:pt idx="2">
                  <c:v>31.37</c:v>
                </c:pt>
                <c:pt idx="3">
                  <c:v>29.86</c:v>
                </c:pt>
                <c:pt idx="4">
                  <c:v>29.28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550336"/>
        <c:axId val="103572992"/>
      </c:lineChart>
      <c:dateAx>
        <c:axId val="1035503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572992"/>
        <c:crosses val="autoZero"/>
        <c:auto val="1"/>
        <c:lblOffset val="100"/>
        <c:baseTimeUnit val="years"/>
      </c:dateAx>
      <c:valAx>
        <c:axId val="103572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5503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40.06</c:v>
                </c:pt>
                <c:pt idx="1">
                  <c:v>43.49</c:v>
                </c:pt>
                <c:pt idx="2">
                  <c:v>45.94</c:v>
                </c:pt>
                <c:pt idx="3">
                  <c:v>48.58</c:v>
                </c:pt>
                <c:pt idx="4">
                  <c:v>50.22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599104"/>
        <c:axId val="103617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68.86</c:v>
                </c:pt>
                <c:pt idx="1">
                  <c:v>68.7</c:v>
                </c:pt>
                <c:pt idx="2">
                  <c:v>67.38</c:v>
                </c:pt>
                <c:pt idx="3">
                  <c:v>65.95</c:v>
                </c:pt>
                <c:pt idx="4">
                  <c:v>66.819999999999993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599104"/>
        <c:axId val="103617664"/>
      </c:lineChart>
      <c:dateAx>
        <c:axId val="1035991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617664"/>
        <c:crosses val="autoZero"/>
        <c:auto val="1"/>
        <c:lblOffset val="100"/>
        <c:baseTimeUnit val="years"/>
      </c:dateAx>
      <c:valAx>
        <c:axId val="103617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5991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【1,052.66】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【77.87】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【33.90】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【424.58】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【40.22】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【0.13】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view="pageBreakPreview" zoomScale="85" zoomScaleNormal="100" zoomScaleSheetLayoutView="85" workbookViewId="0"/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広島県　大崎上島町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漁業集落排水</v>
      </c>
      <c r="Q8" s="70"/>
      <c r="R8" s="70"/>
      <c r="S8" s="70"/>
      <c r="T8" s="70"/>
      <c r="U8" s="70"/>
      <c r="V8" s="70"/>
      <c r="W8" s="70" t="str">
        <f>データ!L6</f>
        <v>H3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7988</v>
      </c>
      <c r="AM8" s="64"/>
      <c r="AN8" s="64"/>
      <c r="AO8" s="64"/>
      <c r="AP8" s="64"/>
      <c r="AQ8" s="64"/>
      <c r="AR8" s="64"/>
      <c r="AS8" s="64"/>
      <c r="AT8" s="63">
        <f>データ!S6</f>
        <v>43.11</v>
      </c>
      <c r="AU8" s="63"/>
      <c r="AV8" s="63"/>
      <c r="AW8" s="63"/>
      <c r="AX8" s="63"/>
      <c r="AY8" s="63"/>
      <c r="AZ8" s="63"/>
      <c r="BA8" s="63"/>
      <c r="BB8" s="63">
        <f>データ!T6</f>
        <v>185.29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11.57</v>
      </c>
      <c r="Q10" s="63"/>
      <c r="R10" s="63"/>
      <c r="S10" s="63"/>
      <c r="T10" s="63"/>
      <c r="U10" s="63"/>
      <c r="V10" s="63"/>
      <c r="W10" s="63">
        <f>データ!P6</f>
        <v>100</v>
      </c>
      <c r="X10" s="63"/>
      <c r="Y10" s="63"/>
      <c r="Z10" s="63"/>
      <c r="AA10" s="63"/>
      <c r="AB10" s="63"/>
      <c r="AC10" s="63"/>
      <c r="AD10" s="64">
        <f>データ!Q6</f>
        <v>3564</v>
      </c>
      <c r="AE10" s="64"/>
      <c r="AF10" s="64"/>
      <c r="AG10" s="64"/>
      <c r="AH10" s="64"/>
      <c r="AI10" s="64"/>
      <c r="AJ10" s="64"/>
      <c r="AK10" s="2"/>
      <c r="AL10" s="64">
        <f>データ!U6</f>
        <v>924</v>
      </c>
      <c r="AM10" s="64"/>
      <c r="AN10" s="64"/>
      <c r="AO10" s="64"/>
      <c r="AP10" s="64"/>
      <c r="AQ10" s="64"/>
      <c r="AR10" s="64"/>
      <c r="AS10" s="64"/>
      <c r="AT10" s="63">
        <f>データ!V6</f>
        <v>0.52</v>
      </c>
      <c r="AU10" s="63"/>
      <c r="AV10" s="63"/>
      <c r="AW10" s="63"/>
      <c r="AX10" s="63"/>
      <c r="AY10" s="63"/>
      <c r="AZ10" s="63"/>
      <c r="BA10" s="63"/>
      <c r="BB10" s="63">
        <f>データ!W6</f>
        <v>1776.92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109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108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110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344311</v>
      </c>
      <c r="D6" s="31">
        <f t="shared" si="3"/>
        <v>47</v>
      </c>
      <c r="E6" s="31">
        <f t="shared" si="3"/>
        <v>17</v>
      </c>
      <c r="F6" s="31">
        <f t="shared" si="3"/>
        <v>6</v>
      </c>
      <c r="G6" s="31">
        <f t="shared" si="3"/>
        <v>0</v>
      </c>
      <c r="H6" s="31" t="str">
        <f t="shared" si="3"/>
        <v>広島県　大崎上島町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漁業集落排水</v>
      </c>
      <c r="L6" s="31" t="str">
        <f t="shared" si="3"/>
        <v>H3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11.57</v>
      </c>
      <c r="P6" s="32">
        <f t="shared" si="3"/>
        <v>100</v>
      </c>
      <c r="Q6" s="32">
        <f t="shared" si="3"/>
        <v>3564</v>
      </c>
      <c r="R6" s="32">
        <f t="shared" si="3"/>
        <v>7988</v>
      </c>
      <c r="S6" s="32">
        <f t="shared" si="3"/>
        <v>43.11</v>
      </c>
      <c r="T6" s="32">
        <f t="shared" si="3"/>
        <v>185.29</v>
      </c>
      <c r="U6" s="32">
        <f t="shared" si="3"/>
        <v>924</v>
      </c>
      <c r="V6" s="32">
        <f t="shared" si="3"/>
        <v>0.52</v>
      </c>
      <c r="W6" s="32">
        <f t="shared" si="3"/>
        <v>1776.92</v>
      </c>
      <c r="X6" s="33">
        <f>IF(X7="",NA(),X7)</f>
        <v>92.98</v>
      </c>
      <c r="Y6" s="33">
        <f t="shared" ref="Y6:AG6" si="4">IF(Y7="",NA(),Y7)</f>
        <v>102.69</v>
      </c>
      <c r="Z6" s="33">
        <f t="shared" si="4"/>
        <v>102.3</v>
      </c>
      <c r="AA6" s="33">
        <f t="shared" si="4"/>
        <v>106.01</v>
      </c>
      <c r="AB6" s="33">
        <f t="shared" si="4"/>
        <v>102.15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1017.07</v>
      </c>
      <c r="BF6" s="33">
        <f t="shared" ref="BF6:BN6" si="7">IF(BF7="",NA(),BF7)</f>
        <v>908.11</v>
      </c>
      <c r="BG6" s="33">
        <f t="shared" si="7"/>
        <v>853.96</v>
      </c>
      <c r="BH6" s="33">
        <f t="shared" si="7"/>
        <v>1207.46</v>
      </c>
      <c r="BI6" s="33">
        <f t="shared" si="7"/>
        <v>777.24</v>
      </c>
      <c r="BJ6" s="33">
        <f t="shared" si="7"/>
        <v>1723.1</v>
      </c>
      <c r="BK6" s="33">
        <f t="shared" si="7"/>
        <v>1665.33</v>
      </c>
      <c r="BL6" s="33">
        <f t="shared" si="7"/>
        <v>1716.47</v>
      </c>
      <c r="BM6" s="33">
        <f t="shared" si="7"/>
        <v>1741.94</v>
      </c>
      <c r="BN6" s="33">
        <f t="shared" si="7"/>
        <v>1451.54</v>
      </c>
      <c r="BO6" s="32" t="str">
        <f>IF(BO7="","",IF(BO7="-","【-】","【"&amp;SUBSTITUTE(TEXT(BO7,"#,##0.00"),"-","△")&amp;"】"))</f>
        <v>【1,052.66】</v>
      </c>
      <c r="BP6" s="33">
        <f>IF(BP7="",NA(),BP7)</f>
        <v>35.33</v>
      </c>
      <c r="BQ6" s="33">
        <f t="shared" ref="BQ6:BY6" si="8">IF(BQ7="",NA(),BQ7)</f>
        <v>32.549999999999997</v>
      </c>
      <c r="BR6" s="33">
        <f t="shared" si="8"/>
        <v>37.020000000000003</v>
      </c>
      <c r="BS6" s="33">
        <f t="shared" si="8"/>
        <v>34.26</v>
      </c>
      <c r="BT6" s="33">
        <f t="shared" si="8"/>
        <v>31.38</v>
      </c>
      <c r="BU6" s="33">
        <f t="shared" si="8"/>
        <v>35.909999999999997</v>
      </c>
      <c r="BV6" s="33">
        <f t="shared" si="8"/>
        <v>37.92</v>
      </c>
      <c r="BW6" s="33">
        <f t="shared" si="8"/>
        <v>35.049999999999997</v>
      </c>
      <c r="BX6" s="33">
        <f t="shared" si="8"/>
        <v>33.86</v>
      </c>
      <c r="BY6" s="33">
        <f t="shared" si="8"/>
        <v>33.58</v>
      </c>
      <c r="BZ6" s="32" t="str">
        <f>IF(BZ7="","",IF(BZ7="-","【-】","【"&amp;SUBSTITUTE(TEXT(BZ7,"#,##0.00"),"-","△")&amp;"】"))</f>
        <v>【40.22】</v>
      </c>
      <c r="CA6" s="33">
        <f>IF(CA7="",NA(),CA7)</f>
        <v>704.67</v>
      </c>
      <c r="CB6" s="33">
        <f t="shared" ref="CB6:CJ6" si="9">IF(CB7="",NA(),CB7)</f>
        <v>808.38</v>
      </c>
      <c r="CC6" s="33">
        <f t="shared" si="9"/>
        <v>704.3</v>
      </c>
      <c r="CD6" s="33">
        <f t="shared" si="9"/>
        <v>807.72</v>
      </c>
      <c r="CE6" s="33">
        <f t="shared" si="9"/>
        <v>887.9</v>
      </c>
      <c r="CF6" s="33">
        <f t="shared" si="9"/>
        <v>459.38</v>
      </c>
      <c r="CG6" s="33">
        <f t="shared" si="9"/>
        <v>438.71</v>
      </c>
      <c r="CH6" s="33">
        <f t="shared" si="9"/>
        <v>463.38</v>
      </c>
      <c r="CI6" s="33">
        <f t="shared" si="9"/>
        <v>510.15</v>
      </c>
      <c r="CJ6" s="33">
        <f t="shared" si="9"/>
        <v>514.39</v>
      </c>
      <c r="CK6" s="32" t="str">
        <f>IF(CK7="","",IF(CK7="-","【-】","【"&amp;SUBSTITUTE(TEXT(CK7,"#,##0.00"),"-","△")&amp;"】"))</f>
        <v>【424.58】</v>
      </c>
      <c r="CL6" s="33">
        <f>IF(CL7="",NA(),CL7)</f>
        <v>17.09</v>
      </c>
      <c r="CM6" s="33">
        <f t="shared" ref="CM6:CU6" si="10">IF(CM7="",NA(),CM7)</f>
        <v>16.71</v>
      </c>
      <c r="CN6" s="33">
        <f t="shared" si="10"/>
        <v>17.34</v>
      </c>
      <c r="CO6" s="33">
        <f t="shared" si="10"/>
        <v>17.09</v>
      </c>
      <c r="CP6" s="33">
        <f t="shared" si="10"/>
        <v>16.96</v>
      </c>
      <c r="CQ6" s="33">
        <f t="shared" si="10"/>
        <v>32.04</v>
      </c>
      <c r="CR6" s="33">
        <f t="shared" si="10"/>
        <v>33.81</v>
      </c>
      <c r="CS6" s="33">
        <f t="shared" si="10"/>
        <v>31.37</v>
      </c>
      <c r="CT6" s="33">
        <f t="shared" si="10"/>
        <v>29.86</v>
      </c>
      <c r="CU6" s="33">
        <f t="shared" si="10"/>
        <v>29.28</v>
      </c>
      <c r="CV6" s="32" t="str">
        <f>IF(CV7="","",IF(CV7="-","【-】","【"&amp;SUBSTITUTE(TEXT(CV7,"#,##0.00"),"-","△")&amp;"】"))</f>
        <v>【33.90】</v>
      </c>
      <c r="CW6" s="33">
        <f>IF(CW7="",NA(),CW7)</f>
        <v>40.06</v>
      </c>
      <c r="CX6" s="33">
        <f t="shared" ref="CX6:DF6" si="11">IF(CX7="",NA(),CX7)</f>
        <v>43.49</v>
      </c>
      <c r="CY6" s="33">
        <f t="shared" si="11"/>
        <v>45.94</v>
      </c>
      <c r="CZ6" s="33">
        <f t="shared" si="11"/>
        <v>48.58</v>
      </c>
      <c r="DA6" s="33">
        <f t="shared" si="11"/>
        <v>50.22</v>
      </c>
      <c r="DB6" s="33">
        <f t="shared" si="11"/>
        <v>68.86</v>
      </c>
      <c r="DC6" s="33">
        <f t="shared" si="11"/>
        <v>68.7</v>
      </c>
      <c r="DD6" s="33">
        <f t="shared" si="11"/>
        <v>67.38</v>
      </c>
      <c r="DE6" s="33">
        <f t="shared" si="11"/>
        <v>65.95</v>
      </c>
      <c r="DF6" s="33">
        <f t="shared" si="11"/>
        <v>66.819999999999993</v>
      </c>
      <c r="DG6" s="32" t="str">
        <f>IF(DG7="","",IF(DG7="-","【-】","【"&amp;SUBSTITUTE(TEXT(DG7,"#,##0.00"),"-","△")&amp;"】"))</f>
        <v>【77.87】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0.4</v>
      </c>
      <c r="EJ6" s="33">
        <f t="shared" si="14"/>
        <v>0.36</v>
      </c>
      <c r="EK6" s="33">
        <f t="shared" si="14"/>
        <v>0.25</v>
      </c>
      <c r="EL6" s="33">
        <f t="shared" si="14"/>
        <v>0.31</v>
      </c>
      <c r="EM6" s="33">
        <f t="shared" si="14"/>
        <v>0.1</v>
      </c>
      <c r="EN6" s="32" t="str">
        <f>IF(EN7="","",IF(EN7="-","【-】","【"&amp;SUBSTITUTE(TEXT(EN7,"#,##0.00"),"-","△")&amp;"】"))</f>
        <v>【0.13】</v>
      </c>
    </row>
    <row r="7" spans="1:144" s="34" customFormat="1">
      <c r="A7" s="26"/>
      <c r="B7" s="35">
        <v>2015</v>
      </c>
      <c r="C7" s="35">
        <v>344311</v>
      </c>
      <c r="D7" s="35">
        <v>47</v>
      </c>
      <c r="E7" s="35">
        <v>17</v>
      </c>
      <c r="F7" s="35">
        <v>6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11.57</v>
      </c>
      <c r="P7" s="36">
        <v>100</v>
      </c>
      <c r="Q7" s="36">
        <v>3564</v>
      </c>
      <c r="R7" s="36">
        <v>7988</v>
      </c>
      <c r="S7" s="36">
        <v>43.11</v>
      </c>
      <c r="T7" s="36">
        <v>185.29</v>
      </c>
      <c r="U7" s="36">
        <v>924</v>
      </c>
      <c r="V7" s="36">
        <v>0.52</v>
      </c>
      <c r="W7" s="36">
        <v>1776.92</v>
      </c>
      <c r="X7" s="36">
        <v>92.98</v>
      </c>
      <c r="Y7" s="36">
        <v>102.69</v>
      </c>
      <c r="Z7" s="36">
        <v>102.3</v>
      </c>
      <c r="AA7" s="36">
        <v>106.01</v>
      </c>
      <c r="AB7" s="36">
        <v>102.15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1017.07</v>
      </c>
      <c r="BF7" s="36">
        <v>908.11</v>
      </c>
      <c r="BG7" s="36">
        <v>853.96</v>
      </c>
      <c r="BH7" s="36">
        <v>1207.46</v>
      </c>
      <c r="BI7" s="36">
        <v>777.24</v>
      </c>
      <c r="BJ7" s="36">
        <v>1723.1</v>
      </c>
      <c r="BK7" s="36">
        <v>1665.33</v>
      </c>
      <c r="BL7" s="36">
        <v>1716.47</v>
      </c>
      <c r="BM7" s="36">
        <v>1741.94</v>
      </c>
      <c r="BN7" s="36">
        <v>1451.54</v>
      </c>
      <c r="BO7" s="36">
        <v>1052.6600000000001</v>
      </c>
      <c r="BP7" s="36">
        <v>35.33</v>
      </c>
      <c r="BQ7" s="36">
        <v>32.549999999999997</v>
      </c>
      <c r="BR7" s="36">
        <v>37.020000000000003</v>
      </c>
      <c r="BS7" s="36">
        <v>34.26</v>
      </c>
      <c r="BT7" s="36">
        <v>31.38</v>
      </c>
      <c r="BU7" s="36">
        <v>35.909999999999997</v>
      </c>
      <c r="BV7" s="36">
        <v>37.92</v>
      </c>
      <c r="BW7" s="36">
        <v>35.049999999999997</v>
      </c>
      <c r="BX7" s="36">
        <v>33.86</v>
      </c>
      <c r="BY7" s="36">
        <v>33.58</v>
      </c>
      <c r="BZ7" s="36">
        <v>40.22</v>
      </c>
      <c r="CA7" s="36">
        <v>704.67</v>
      </c>
      <c r="CB7" s="36">
        <v>808.38</v>
      </c>
      <c r="CC7" s="36">
        <v>704.3</v>
      </c>
      <c r="CD7" s="36">
        <v>807.72</v>
      </c>
      <c r="CE7" s="36">
        <v>887.9</v>
      </c>
      <c r="CF7" s="36">
        <v>459.38</v>
      </c>
      <c r="CG7" s="36">
        <v>438.71</v>
      </c>
      <c r="CH7" s="36">
        <v>463.38</v>
      </c>
      <c r="CI7" s="36">
        <v>510.15</v>
      </c>
      <c r="CJ7" s="36">
        <v>514.39</v>
      </c>
      <c r="CK7" s="36">
        <v>424.58</v>
      </c>
      <c r="CL7" s="36">
        <v>17.09</v>
      </c>
      <c r="CM7" s="36">
        <v>16.71</v>
      </c>
      <c r="CN7" s="36">
        <v>17.34</v>
      </c>
      <c r="CO7" s="36">
        <v>17.09</v>
      </c>
      <c r="CP7" s="36">
        <v>16.96</v>
      </c>
      <c r="CQ7" s="36">
        <v>32.04</v>
      </c>
      <c r="CR7" s="36">
        <v>33.81</v>
      </c>
      <c r="CS7" s="36">
        <v>31.37</v>
      </c>
      <c r="CT7" s="36">
        <v>29.86</v>
      </c>
      <c r="CU7" s="36">
        <v>29.28</v>
      </c>
      <c r="CV7" s="36">
        <v>33.9</v>
      </c>
      <c r="CW7" s="36">
        <v>40.06</v>
      </c>
      <c r="CX7" s="36">
        <v>43.49</v>
      </c>
      <c r="CY7" s="36">
        <v>45.94</v>
      </c>
      <c r="CZ7" s="36">
        <v>48.58</v>
      </c>
      <c r="DA7" s="36">
        <v>50.22</v>
      </c>
      <c r="DB7" s="36">
        <v>68.86</v>
      </c>
      <c r="DC7" s="36">
        <v>68.7</v>
      </c>
      <c r="DD7" s="36">
        <v>67.38</v>
      </c>
      <c r="DE7" s="36">
        <v>65.95</v>
      </c>
      <c r="DF7" s="36">
        <v>66.819999999999993</v>
      </c>
      <c r="DG7" s="36">
        <v>77.87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0.4</v>
      </c>
      <c r="EJ7" s="36">
        <v>0.36</v>
      </c>
      <c r="EK7" s="36">
        <v>0.25</v>
      </c>
      <c r="EL7" s="36">
        <v>0.31</v>
      </c>
      <c r="EM7" s="36">
        <v>0.1</v>
      </c>
      <c r="EN7" s="36">
        <v>0.13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2017-02-14T02:20:48Z</cp:lastPrinted>
  <dcterms:created xsi:type="dcterms:W3CDTF">2017-02-08T03:18:34Z</dcterms:created>
  <dcterms:modified xsi:type="dcterms:W3CDTF">2017-02-16T07:26:12Z</dcterms:modified>
  <cp:category/>
</cp:coreProperties>
</file>